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0" windowWidth="20550" windowHeight="6165"/>
  </bookViews>
  <sheets>
    <sheet name="Magie Commune" sheetId="9" r:id="rId1"/>
    <sheet name="Magie mineure" sheetId="7" r:id="rId2"/>
    <sheet name="Science de la magie" sheetId="1" r:id="rId3"/>
    <sheet name="Inspiration divine" sheetId="5" r:id="rId4"/>
    <sheet name="Sombre savoir" sheetId="6" r:id="rId5"/>
    <sheet name="Liste de sorts" sheetId="2" r:id="rId6"/>
    <sheet name="Description sorts" sheetId="3" r:id="rId7"/>
  </sheets>
  <definedNames>
    <definedName name="_xlnm._FilterDatabase" localSheetId="5" hidden="1">'Liste de sorts'!$T$10:$T$21</definedName>
    <definedName name="Domainedivins">'Liste de sorts'!$T$10:$T$21</definedName>
    <definedName name="Domainesmagies">'Liste de sorts'!$T$1:$T$8</definedName>
    <definedName name="Liste_Inspiration_divine">'Liste de sorts'!$B$28:$I$63</definedName>
    <definedName name="Liste_Sciences_de_la_magie">'Liste de sorts'!$B$2:$M$25</definedName>
    <definedName name="Listes_sombres_savoirs">'Liste de sorts'!$B$83:$M$94</definedName>
    <definedName name="Livre_de_sort_inspiration_divine">OFFSET(Liste_Inspiration_divine,(MATCH('Inspiration divine'!$B$2,Domainedivins,0)-1)*3,1,COUNTIF(Liste_Inspiration_divine,'Inspiration divine'!$B$2),1)</definedName>
    <definedName name="Livre_de_sort_science_de_la_magie">OFFSET(Liste_Sciences_de_la_magie,(MATCH('Science de la magie'!$B$2,Domainesmagies,0)-1)*3,1,COUNTIF(Liste_Sciences_de_la_magie,'Science de la magie'!$B$2),1)</definedName>
    <definedName name="livre_de_sort_Sombre_savoirs">OFFSET(Listes_sombres_savoirs,(MATCH('Sombre savoir'!$C$2,Sombressavoirs,0)-1)*COUNTIF('Liste de sorts'!$B$83:$B$94,'Sombre savoir'!$C$2),1,COUNTIF('Liste de sorts'!$B$83:$B$94,'Sombre savoir'!$C$2),1)</definedName>
    <definedName name="Magiecommune">'Liste de sorts'!$A$66:$A$69</definedName>
    <definedName name="Magiecommunedivine">'Liste de sorts'!$A$72:$A$80</definedName>
    <definedName name="Magiemineure">'Description sorts'!$B$336:$B$353</definedName>
    <definedName name="Sombressavoirs">'Liste de sorts'!$T$23:$T$26</definedName>
  </definedNames>
  <calcPr calcId="145621"/>
</workbook>
</file>

<file path=xl/calcChain.xml><?xml version="1.0" encoding="utf-8"?>
<calcChain xmlns="http://schemas.openxmlformats.org/spreadsheetml/2006/main">
  <c r="F94" i="1" l="1"/>
  <c r="G92" i="1"/>
  <c r="I91" i="1"/>
  <c r="G91" i="1"/>
  <c r="I90" i="1"/>
  <c r="G90" i="1"/>
  <c r="G33" i="6" l="1"/>
  <c r="G34" i="6" s="1"/>
  <c r="B33" i="6"/>
  <c r="B36" i="6" s="1"/>
  <c r="G26" i="6"/>
  <c r="F31" i="6" s="1"/>
  <c r="B26" i="6"/>
  <c r="B29" i="6" s="1"/>
  <c r="G19" i="6"/>
  <c r="G21" i="6" s="1"/>
  <c r="B19" i="6"/>
  <c r="B22" i="6" s="1"/>
  <c r="G12" i="6"/>
  <c r="G15" i="6" s="1"/>
  <c r="B12" i="6"/>
  <c r="B15" i="6" s="1"/>
  <c r="G5" i="6"/>
  <c r="F10" i="6" s="1"/>
  <c r="B5" i="6"/>
  <c r="B7" i="6" s="1"/>
  <c r="G7" i="6" l="1"/>
  <c r="G6" i="6"/>
  <c r="G14" i="6"/>
  <c r="I7" i="6"/>
  <c r="G8" i="6"/>
  <c r="D7" i="6"/>
  <c r="G13" i="6"/>
  <c r="B6" i="6"/>
  <c r="B8" i="6"/>
  <c r="D6" i="6"/>
  <c r="A10" i="6"/>
  <c r="F17" i="6"/>
  <c r="I6" i="6"/>
  <c r="I34" i="6"/>
  <c r="F38" i="6"/>
  <c r="G35" i="6"/>
  <c r="D34" i="6"/>
  <c r="D35" i="6"/>
  <c r="G36" i="6"/>
  <c r="I35" i="6"/>
  <c r="A38" i="6"/>
  <c r="B34" i="6"/>
  <c r="B35" i="6"/>
  <c r="I28" i="6"/>
  <c r="G27" i="6"/>
  <c r="G28" i="6"/>
  <c r="A31" i="6"/>
  <c r="D27" i="6"/>
  <c r="D28" i="6"/>
  <c r="G29" i="6"/>
  <c r="I27" i="6"/>
  <c r="B27" i="6"/>
  <c r="B28" i="6"/>
  <c r="G22" i="6"/>
  <c r="I20" i="6"/>
  <c r="I21" i="6"/>
  <c r="F24" i="6"/>
  <c r="G20" i="6"/>
  <c r="A24" i="6"/>
  <c r="D20" i="6"/>
  <c r="D21" i="6"/>
  <c r="B20" i="6"/>
  <c r="B21" i="6"/>
  <c r="A17" i="6"/>
  <c r="D13" i="6"/>
  <c r="D14" i="6"/>
  <c r="B13" i="6"/>
  <c r="B14" i="6"/>
  <c r="I13" i="6"/>
  <c r="I14" i="6"/>
  <c r="G20" i="9" l="1"/>
  <c r="G22" i="9" s="1"/>
  <c r="B20" i="9"/>
  <c r="D22" i="9" s="1"/>
  <c r="G11" i="9"/>
  <c r="I12" i="9" s="1"/>
  <c r="B11" i="9"/>
  <c r="B14" i="9" s="1"/>
  <c r="G4" i="9"/>
  <c r="F9" i="9" s="1"/>
  <c r="B4" i="9"/>
  <c r="B7" i="9" s="1"/>
  <c r="F44" i="7"/>
  <c r="A44" i="7"/>
  <c r="G42" i="7"/>
  <c r="B42" i="7"/>
  <c r="I41" i="7"/>
  <c r="G41" i="7"/>
  <c r="D41" i="7"/>
  <c r="B41" i="7"/>
  <c r="I40" i="7"/>
  <c r="G40" i="7"/>
  <c r="D40" i="7"/>
  <c r="B40" i="7"/>
  <c r="F32" i="7"/>
  <c r="A32" i="7"/>
  <c r="G30" i="7"/>
  <c r="B30" i="7"/>
  <c r="I29" i="7"/>
  <c r="G29" i="7"/>
  <c r="D29" i="7"/>
  <c r="B29" i="7"/>
  <c r="I28" i="7"/>
  <c r="G28" i="7"/>
  <c r="D28" i="7"/>
  <c r="B28" i="7"/>
  <c r="F25" i="7"/>
  <c r="A25" i="7"/>
  <c r="G23" i="7"/>
  <c r="B23" i="7"/>
  <c r="I22" i="7"/>
  <c r="G22" i="7"/>
  <c r="D22" i="7"/>
  <c r="B22" i="7"/>
  <c r="I21" i="7"/>
  <c r="G21" i="7"/>
  <c r="D21" i="7"/>
  <c r="B21" i="7"/>
  <c r="F16" i="7"/>
  <c r="A16" i="7"/>
  <c r="G14" i="7"/>
  <c r="B14" i="7"/>
  <c r="I13" i="7"/>
  <c r="G13" i="7"/>
  <c r="D13" i="7"/>
  <c r="B13" i="7"/>
  <c r="I12" i="7"/>
  <c r="G12" i="7"/>
  <c r="D12" i="7"/>
  <c r="B12" i="7"/>
  <c r="F9" i="7"/>
  <c r="A9" i="7"/>
  <c r="G7" i="7"/>
  <c r="B7" i="7"/>
  <c r="I6" i="7"/>
  <c r="G6" i="7"/>
  <c r="D6" i="7"/>
  <c r="B6" i="7"/>
  <c r="I5" i="7"/>
  <c r="G5" i="7"/>
  <c r="D5" i="7"/>
  <c r="B5" i="7"/>
  <c r="G27" i="9"/>
  <c r="G30" i="9" s="1"/>
  <c r="B27" i="9"/>
  <c r="B30" i="9" s="1"/>
  <c r="F89" i="5"/>
  <c r="A89" i="5"/>
  <c r="G87" i="5"/>
  <c r="B87" i="5"/>
  <c r="I86" i="5"/>
  <c r="G86" i="5"/>
  <c r="D86" i="5"/>
  <c r="B86" i="5"/>
  <c r="I85" i="5"/>
  <c r="G85" i="5"/>
  <c r="D85" i="5"/>
  <c r="B85" i="5"/>
  <c r="F82" i="5"/>
  <c r="A82" i="5"/>
  <c r="G80" i="5"/>
  <c r="B80" i="5"/>
  <c r="I79" i="5"/>
  <c r="G79" i="5"/>
  <c r="D79" i="5"/>
  <c r="B79" i="5"/>
  <c r="I78" i="5"/>
  <c r="G78" i="5"/>
  <c r="D78" i="5"/>
  <c r="B78" i="5"/>
  <c r="F70" i="5"/>
  <c r="A70" i="5"/>
  <c r="G68" i="5"/>
  <c r="B68" i="5"/>
  <c r="I67" i="5"/>
  <c r="G67" i="5"/>
  <c r="D67" i="5"/>
  <c r="B67" i="5"/>
  <c r="I66" i="5"/>
  <c r="G66" i="5"/>
  <c r="D66" i="5"/>
  <c r="B66" i="5"/>
  <c r="F63" i="5"/>
  <c r="A63" i="5"/>
  <c r="G61" i="5"/>
  <c r="B61" i="5"/>
  <c r="I60" i="5"/>
  <c r="G60" i="5"/>
  <c r="D60" i="5"/>
  <c r="B60" i="5"/>
  <c r="I59" i="5"/>
  <c r="G59" i="5"/>
  <c r="D59" i="5"/>
  <c r="B59" i="5"/>
  <c r="F51" i="5"/>
  <c r="A51" i="5"/>
  <c r="G49" i="5"/>
  <c r="B49" i="5"/>
  <c r="I48" i="5"/>
  <c r="G48" i="5"/>
  <c r="D48" i="5"/>
  <c r="B48" i="5"/>
  <c r="I47" i="5"/>
  <c r="G47" i="5"/>
  <c r="D47" i="5"/>
  <c r="B47" i="5"/>
  <c r="F44" i="5"/>
  <c r="A44" i="5"/>
  <c r="G42" i="5"/>
  <c r="B42" i="5"/>
  <c r="I41" i="5"/>
  <c r="G41" i="5"/>
  <c r="D41" i="5"/>
  <c r="B41" i="5"/>
  <c r="I40" i="5"/>
  <c r="G40" i="5"/>
  <c r="D40" i="5"/>
  <c r="B40" i="5"/>
  <c r="F32" i="5"/>
  <c r="A32" i="5"/>
  <c r="G30" i="5"/>
  <c r="B30" i="5"/>
  <c r="I29" i="5"/>
  <c r="G29" i="5"/>
  <c r="D29" i="5"/>
  <c r="B29" i="5"/>
  <c r="I28" i="5"/>
  <c r="G28" i="5"/>
  <c r="D28" i="5"/>
  <c r="B28" i="5"/>
  <c r="G20" i="5"/>
  <c r="G22" i="5" s="1"/>
  <c r="B20" i="5"/>
  <c r="B23" i="5" s="1"/>
  <c r="G11" i="5"/>
  <c r="G12" i="5" s="1"/>
  <c r="B11" i="5"/>
  <c r="A16" i="5" s="1"/>
  <c r="G4" i="5"/>
  <c r="G6" i="5" s="1"/>
  <c r="B4" i="5"/>
  <c r="B7" i="5" s="1"/>
  <c r="G40" i="1"/>
  <c r="B40" i="1"/>
  <c r="G27" i="1"/>
  <c r="B27" i="1"/>
  <c r="G20" i="1"/>
  <c r="B20" i="1"/>
  <c r="G11" i="1"/>
  <c r="B11" i="1"/>
  <c r="G4" i="1"/>
  <c r="B4" i="1"/>
  <c r="F16" i="1" l="1"/>
  <c r="I13" i="1"/>
  <c r="G13" i="1"/>
  <c r="I12" i="1"/>
  <c r="G14" i="1"/>
  <c r="G12" i="1"/>
  <c r="D13" i="1"/>
  <c r="B13" i="1"/>
  <c r="A16" i="1"/>
  <c r="D12" i="1"/>
  <c r="B14" i="1"/>
  <c r="B12" i="1"/>
  <c r="G14" i="9"/>
  <c r="F16" i="9"/>
  <c r="G13" i="9"/>
  <c r="G12" i="9"/>
  <c r="D5" i="9"/>
  <c r="B6" i="9"/>
  <c r="A9" i="9"/>
  <c r="D6" i="9"/>
  <c r="B5" i="9"/>
  <c r="G7" i="9"/>
  <c r="G5" i="9"/>
  <c r="G21" i="9"/>
  <c r="G23" i="9"/>
  <c r="I22" i="9"/>
  <c r="I21" i="9"/>
  <c r="F25" i="9"/>
  <c r="B21" i="9"/>
  <c r="B23" i="9"/>
  <c r="B22" i="9"/>
  <c r="D21" i="9"/>
  <c r="A25" i="9"/>
  <c r="I13" i="9"/>
  <c r="D13" i="9"/>
  <c r="B13" i="9"/>
  <c r="D12" i="9"/>
  <c r="A16" i="9"/>
  <c r="B12" i="9"/>
  <c r="I6" i="9"/>
  <c r="G6" i="9"/>
  <c r="I5" i="9"/>
  <c r="I28" i="9"/>
  <c r="I29" i="9"/>
  <c r="F32" i="9"/>
  <c r="G28" i="9"/>
  <c r="G29" i="9"/>
  <c r="A32" i="9"/>
  <c r="D28" i="9"/>
  <c r="D29" i="9"/>
  <c r="B28" i="9"/>
  <c r="B29" i="9"/>
  <c r="D12" i="5"/>
  <c r="I14" i="5"/>
  <c r="G13" i="5"/>
  <c r="B13" i="5"/>
  <c r="B12" i="5"/>
  <c r="G14" i="5"/>
  <c r="I6" i="5"/>
  <c r="F9" i="5"/>
  <c r="I22" i="5"/>
  <c r="G21" i="5"/>
  <c r="D5" i="5"/>
  <c r="D6" i="5"/>
  <c r="G7" i="5"/>
  <c r="I12" i="5"/>
  <c r="D14" i="5"/>
  <c r="F16" i="5"/>
  <c r="D21" i="5"/>
  <c r="D22" i="5"/>
  <c r="G23" i="5"/>
  <c r="I5" i="5"/>
  <c r="I21" i="5"/>
  <c r="F25" i="5"/>
  <c r="G5" i="5"/>
  <c r="A9" i="5"/>
  <c r="A25" i="5"/>
  <c r="B5" i="5"/>
  <c r="B6" i="5"/>
  <c r="B14" i="5"/>
  <c r="B21" i="5"/>
  <c r="B22" i="5"/>
  <c r="A94" i="1"/>
  <c r="B92" i="1"/>
  <c r="D91" i="1"/>
  <c r="B91" i="1"/>
  <c r="D90" i="1"/>
  <c r="B90" i="1"/>
  <c r="F87" i="1"/>
  <c r="A87" i="1"/>
  <c r="G85" i="1"/>
  <c r="B85" i="1"/>
  <c r="I84" i="1"/>
  <c r="G84" i="1"/>
  <c r="D84" i="1"/>
  <c r="B84" i="1"/>
  <c r="I83" i="1"/>
  <c r="G83" i="1"/>
  <c r="D83" i="1"/>
  <c r="B83" i="1"/>
  <c r="F73" i="1"/>
  <c r="A73" i="1"/>
  <c r="G71" i="1"/>
  <c r="B71" i="1"/>
  <c r="I70" i="1"/>
  <c r="G70" i="1"/>
  <c r="D70" i="1"/>
  <c r="B70" i="1"/>
  <c r="I69" i="1"/>
  <c r="G69" i="1"/>
  <c r="D69" i="1"/>
  <c r="B69" i="1"/>
  <c r="F66" i="1"/>
  <c r="A66" i="1"/>
  <c r="G64" i="1"/>
  <c r="B64" i="1"/>
  <c r="I63" i="1"/>
  <c r="G63" i="1"/>
  <c r="D63" i="1"/>
  <c r="B63" i="1"/>
  <c r="I62" i="1"/>
  <c r="G62" i="1"/>
  <c r="D62" i="1"/>
  <c r="B62" i="1"/>
  <c r="F52" i="1"/>
  <c r="A52" i="1"/>
  <c r="G50" i="1"/>
  <c r="B50" i="1"/>
  <c r="I49" i="1"/>
  <c r="G49" i="1"/>
  <c r="D49" i="1"/>
  <c r="B49" i="1"/>
  <c r="I48" i="1"/>
  <c r="G48" i="1"/>
  <c r="D48" i="1"/>
  <c r="B48" i="1"/>
  <c r="G42" i="1"/>
  <c r="B42" i="1"/>
  <c r="I29" i="1"/>
  <c r="A32" i="1"/>
  <c r="F25" i="1"/>
  <c r="D22" i="1"/>
  <c r="F9" i="1"/>
  <c r="D6" i="1"/>
  <c r="G43" i="1" l="1"/>
  <c r="F45" i="1"/>
  <c r="A45" i="1"/>
  <c r="G29" i="1"/>
  <c r="B43" i="1"/>
  <c r="D41" i="1"/>
  <c r="G28" i="1"/>
  <c r="B41" i="1"/>
  <c r="D42" i="1"/>
  <c r="B6" i="1"/>
  <c r="B7" i="1"/>
  <c r="A9" i="1"/>
  <c r="B22" i="1"/>
  <c r="B23" i="1"/>
  <c r="I5" i="1"/>
  <c r="I6" i="1"/>
  <c r="I21" i="1"/>
  <c r="I22" i="1"/>
  <c r="D28" i="1"/>
  <c r="D29" i="1"/>
  <c r="G30" i="1"/>
  <c r="F32" i="1"/>
  <c r="I41" i="1"/>
  <c r="I42" i="1"/>
  <c r="G5" i="1"/>
  <c r="G6" i="1"/>
  <c r="G21" i="1"/>
  <c r="G22" i="1"/>
  <c r="B28" i="1"/>
  <c r="B29" i="1"/>
  <c r="B30" i="1"/>
  <c r="G41" i="1"/>
  <c r="B5" i="1"/>
  <c r="B21" i="1"/>
  <c r="A25" i="1"/>
  <c r="D5" i="1"/>
  <c r="G7" i="1"/>
  <c r="D21" i="1"/>
  <c r="G23" i="1"/>
  <c r="I28" i="1"/>
</calcChain>
</file>

<file path=xl/sharedStrings.xml><?xml version="1.0" encoding="utf-8"?>
<sst xmlns="http://schemas.openxmlformats.org/spreadsheetml/2006/main" count="3785" uniqueCount="1428">
  <si>
    <t>Science de la magie</t>
  </si>
  <si>
    <t>Domaine divin</t>
  </si>
  <si>
    <t>Domaine</t>
  </si>
  <si>
    <t>Liste de sort</t>
  </si>
  <si>
    <t>Nom:</t>
  </si>
  <si>
    <t>Difficulté:</t>
  </si>
  <si>
    <t>Incantation:</t>
  </si>
  <si>
    <t>Durée:</t>
  </si>
  <si>
    <t>Portée:</t>
  </si>
  <si>
    <t>Ingrédients:</t>
  </si>
  <si>
    <t>Description:</t>
  </si>
  <si>
    <t>Magie commune</t>
  </si>
  <si>
    <t>Dieu affilié</t>
  </si>
  <si>
    <t>Sombres savoirs</t>
  </si>
  <si>
    <t>Sombre savoir</t>
  </si>
  <si>
    <t>Domaine de la Nécromancie</t>
  </si>
  <si>
    <t>Domaine de la bête</t>
  </si>
  <si>
    <t>Liste élémentaire de la bête</t>
  </si>
  <si>
    <t>Ailes du faucon</t>
  </si>
  <si>
    <t>Apaisement de la bête</t>
  </si>
  <si>
    <t>Déchainement de la bête</t>
  </si>
  <si>
    <t>Festin de corneilles</t>
  </si>
  <si>
    <t>Griffes de rages</t>
  </si>
  <si>
    <t>L'envol du corbeau</t>
  </si>
  <si>
    <t>L'ours enragé</t>
  </si>
  <si>
    <t>La voix du maître</t>
  </si>
  <si>
    <t>Language animal</t>
  </si>
  <si>
    <t>Le loup affamé</t>
  </si>
  <si>
    <t>Domaine des Cieux</t>
  </si>
  <si>
    <t>Liste mystique de la bête</t>
  </si>
  <si>
    <t>Asservissement de la bête</t>
  </si>
  <si>
    <t>Cuir de sanglier</t>
  </si>
  <si>
    <t>Long sommeil de l'hiver</t>
  </si>
  <si>
    <t>Obstination du bœuf</t>
  </si>
  <si>
    <t>Puissant destrier</t>
  </si>
  <si>
    <t>Retour de cruauté</t>
  </si>
  <si>
    <t>Ruine du cuir</t>
  </si>
  <si>
    <t>Soulagement de la bête</t>
  </si>
  <si>
    <t>Soumission des pleutres</t>
  </si>
  <si>
    <t>Transformation répugnante</t>
  </si>
  <si>
    <t>Domaine du Feu</t>
  </si>
  <si>
    <t>Liste cardinal de la bête</t>
  </si>
  <si>
    <t>Domaine de la lumière</t>
  </si>
  <si>
    <t>Liste élémentaire des Cieux</t>
  </si>
  <si>
    <t>Ailes célestes</t>
  </si>
  <si>
    <t>Destin fatal</t>
  </si>
  <si>
    <t>Eclair</t>
  </si>
  <si>
    <t>Lueur stellaire</t>
  </si>
  <si>
    <t>Malédiction</t>
  </si>
  <si>
    <t>Premier signe d'Amul</t>
  </si>
  <si>
    <t>Présage</t>
  </si>
  <si>
    <t>Deuxième signe d'Amul</t>
  </si>
  <si>
    <t>Tempête de foudre</t>
  </si>
  <si>
    <t>Tornade</t>
  </si>
  <si>
    <t>Domaine du métal</t>
  </si>
  <si>
    <t>Liste mystique des Cieux</t>
  </si>
  <si>
    <t>Boussole divinatoire</t>
  </si>
  <si>
    <t>Eclaircie</t>
  </si>
  <si>
    <t>Forme astrale</t>
  </si>
  <si>
    <t>Language des oiseaux</t>
  </si>
  <si>
    <t>Lentille céleste</t>
  </si>
  <si>
    <t>Message astral</t>
  </si>
  <si>
    <t>Nettoyage impeccable</t>
  </si>
  <si>
    <t>Prémonition</t>
  </si>
  <si>
    <t>Regain de fortune</t>
  </si>
  <si>
    <t>Troisième signe d'Amul</t>
  </si>
  <si>
    <t>Domaine de la mort</t>
  </si>
  <si>
    <t>Liste cardinal des Cieux</t>
  </si>
  <si>
    <t>Domaine des ombres</t>
  </si>
  <si>
    <t>Liste élémentaire du Feu</t>
  </si>
  <si>
    <r>
      <t>Bouclier d'</t>
    </r>
    <r>
      <rPr>
        <i/>
        <sz val="11"/>
        <color theme="1"/>
        <rFont val="Franklin Gothic Medium"/>
        <family val="2"/>
      </rPr>
      <t>Aqsby</t>
    </r>
  </si>
  <si>
    <t>Boule de feu</t>
  </si>
  <si>
    <t>Cautérisation</t>
  </si>
  <si>
    <t>Cœur ardent</t>
  </si>
  <si>
    <t>Conflagration fatale</t>
  </si>
  <si>
    <t>Couronne de feu</t>
  </si>
  <si>
    <t>Epée ardente de Rhuin</t>
  </si>
  <si>
    <t>Explosion flamboyante</t>
  </si>
  <si>
    <t>Flamme d'U'Zhul</t>
  </si>
  <si>
    <t>Souffle de feu</t>
  </si>
  <si>
    <t>Domaine de la vie</t>
  </si>
  <si>
    <t>Liste mystique du Feu</t>
  </si>
  <si>
    <t>Colérique</t>
  </si>
  <si>
    <t>Cuisson éclair</t>
  </si>
  <si>
    <r>
      <t>Egide d'</t>
    </r>
    <r>
      <rPr>
        <i/>
        <sz val="11"/>
        <color theme="1"/>
        <rFont val="Franklin Gothic Medium"/>
        <family val="2"/>
      </rPr>
      <t>Aqsby</t>
    </r>
  </si>
  <si>
    <t>Embrasement de colère</t>
  </si>
  <si>
    <t>Flamme inextinguible</t>
  </si>
  <si>
    <t>Goût du feu</t>
  </si>
  <si>
    <t>Rideau de feu</t>
  </si>
  <si>
    <t>Ruine et destruction</t>
  </si>
  <si>
    <t>Sang bouillant</t>
  </si>
  <si>
    <t>Vengeance ardente</t>
  </si>
  <si>
    <t>Liste cardinal du Feu</t>
  </si>
  <si>
    <t>Egide d'Aqsby</t>
  </si>
  <si>
    <t>Domaine de Gundred</t>
  </si>
  <si>
    <t>Liste élémentaire de la lumière</t>
  </si>
  <si>
    <t>Banissement</t>
  </si>
  <si>
    <t>Colonne de gloire</t>
  </si>
  <si>
    <t>Exorcisme</t>
  </si>
  <si>
    <t>Inspiration lumineuse</t>
  </si>
  <si>
    <t>Lueur éblouissante</t>
  </si>
  <si>
    <t>Lumière aveuglante</t>
  </si>
  <si>
    <t>Manteau de lumière</t>
  </si>
  <si>
    <t>Regard radieux</t>
  </si>
  <si>
    <r>
      <t xml:space="preserve">Soins de </t>
    </r>
    <r>
      <rPr>
        <i/>
        <sz val="11"/>
        <color theme="1"/>
        <rFont val="Franklin Gothic Medium"/>
        <family val="2"/>
      </rPr>
      <t>Hysh</t>
    </r>
  </si>
  <si>
    <t>Yeux de la vérité</t>
  </si>
  <si>
    <t>Domaine de Händrich</t>
  </si>
  <si>
    <t>Liste mystique de la lumière</t>
  </si>
  <si>
    <t>Arme rayonnante</t>
  </si>
  <si>
    <t>Bienveillance de Hysh</t>
  </si>
  <si>
    <t>Clairvoyance</t>
  </si>
  <si>
    <t>Edifice illuminé</t>
  </si>
  <si>
    <t>Guérison</t>
  </si>
  <si>
    <t>Lueur purificatrice</t>
  </si>
  <si>
    <t>Lummière immunisante</t>
  </si>
  <si>
    <t>Pouvoir de la vérité</t>
  </si>
  <si>
    <t>Rayon de soumission</t>
  </si>
  <si>
    <t>Sentinelle rayonnante</t>
  </si>
  <si>
    <t>Domaine de Khaine</t>
  </si>
  <si>
    <t>Liste cardinal de la lumière</t>
  </si>
  <si>
    <t>Domaine de Manann</t>
  </si>
  <si>
    <t>Liste élémentaire du métal</t>
  </si>
  <si>
    <t>Armure de plomb</t>
  </si>
  <si>
    <t>Enchantement d'objet</t>
  </si>
  <si>
    <t>Façonnage du métal</t>
  </si>
  <si>
    <t>Flèches d'argent d'Arha</t>
  </si>
  <si>
    <t>Garde d'acier</t>
  </si>
  <si>
    <t>Loi de l'or</t>
  </si>
  <si>
    <t>Loi de la logique</t>
  </si>
  <si>
    <t>Malédiction de la rouille</t>
  </si>
  <si>
    <t>Transmutation de la folie</t>
  </si>
  <si>
    <t>Visions du destin</t>
  </si>
  <si>
    <t>Domaine de Morr</t>
  </si>
  <si>
    <t>Liste mystique du métal</t>
  </si>
  <si>
    <t>Défaut</t>
  </si>
  <si>
    <t>Dévoiler l'inconnu</t>
  </si>
  <si>
    <t>Inscription</t>
  </si>
  <si>
    <t>Loi de la forme</t>
  </si>
  <si>
    <t>Loi du temps</t>
  </si>
  <si>
    <t>Métal révélateur</t>
  </si>
  <si>
    <t>Or du fou</t>
  </si>
  <si>
    <t>Rigidité de corps et d'esprit</t>
  </si>
  <si>
    <t>Rune secrète</t>
  </si>
  <si>
    <t>Soufflet de forge</t>
  </si>
  <si>
    <t>Domaine de Myrmidia</t>
  </si>
  <si>
    <t>Liste cardinal du métal</t>
  </si>
  <si>
    <t>Domaine de Ranald</t>
  </si>
  <si>
    <t>Liste élémentaire de la mort</t>
  </si>
  <si>
    <t>Absorption de vie</t>
  </si>
  <si>
    <t>Dernières volontés</t>
  </si>
  <si>
    <t>Douleurs abrégées</t>
  </si>
  <si>
    <t>Fatalisme</t>
  </si>
  <si>
    <t>Faux du moissonneur d'âmes</t>
  </si>
  <si>
    <t>Poids des années</t>
  </si>
  <si>
    <t>Seuil de la mort</t>
  </si>
  <si>
    <t>Usure du temps</t>
  </si>
  <si>
    <t>Vent de mort</t>
  </si>
  <si>
    <t>Vision de l'au-delà</t>
  </si>
  <si>
    <t>Domaine de Shallya</t>
  </si>
  <si>
    <t>Liste mystique de la mort</t>
  </si>
  <si>
    <t>Âme emprisonnée</t>
  </si>
  <si>
    <t>Etreinte glaciale du trépas</t>
  </si>
  <si>
    <t>Fin de la vie</t>
  </si>
  <si>
    <t>Fin des souffrances</t>
  </si>
  <si>
    <t>Libération de la mort</t>
  </si>
  <si>
    <t>Malédiction du pilleur de tombes</t>
  </si>
  <si>
    <t>Membre flétri</t>
  </si>
  <si>
    <t>Messager de la mort</t>
  </si>
  <si>
    <t>Protection contre les abominations</t>
  </si>
  <si>
    <t>Réponse des défunts</t>
  </si>
  <si>
    <t>Domaine de Sigmar</t>
  </si>
  <si>
    <t>Liste cardinal de la mort</t>
  </si>
  <si>
    <t>Domaine de Taal et Rhya</t>
  </si>
  <si>
    <t>Liste élémentaire des ombres</t>
  </si>
  <si>
    <t>Action secrète</t>
  </si>
  <si>
    <t>Changeforme</t>
  </si>
  <si>
    <t>Confusion universelle</t>
  </si>
  <si>
    <t>Désorientation</t>
  </si>
  <si>
    <t>Illusion ultime</t>
  </si>
  <si>
    <t>Linceul de ténèbres</t>
  </si>
  <si>
    <t>Manteau d'ombre</t>
  </si>
  <si>
    <t>Poignards d'ombre</t>
  </si>
  <si>
    <t>Visage d'épouvante</t>
  </si>
  <si>
    <t>Voile d'invisibilité</t>
  </si>
  <si>
    <t>Domaine d'Ulric</t>
  </si>
  <si>
    <t>Liste mystique des ombres</t>
  </si>
  <si>
    <t>Charme changeant</t>
  </si>
  <si>
    <t>Destrier d'ombre</t>
  </si>
  <si>
    <t>Insignifiant</t>
  </si>
  <si>
    <t>Ombre de la mort</t>
  </si>
  <si>
    <t>Ombres ardentes</t>
  </si>
  <si>
    <t>Parodie de mort</t>
  </si>
  <si>
    <t>Strangulation</t>
  </si>
  <si>
    <t>Substance de l'ombre</t>
  </si>
  <si>
    <t>Vide amnésique</t>
  </si>
  <si>
    <t>Vision subjective</t>
  </si>
  <si>
    <t>Domaine de Verena</t>
  </si>
  <si>
    <t>Liste cardinal des ombres</t>
  </si>
  <si>
    <t>Liste élémentaire de la vie</t>
  </si>
  <si>
    <t>Abondance</t>
  </si>
  <si>
    <t>Canicule</t>
  </si>
  <si>
    <t>Eclosion du printemps</t>
  </si>
  <si>
    <t>Fluide tellurique</t>
  </si>
  <si>
    <t>Geyser</t>
  </si>
  <si>
    <t>Givre hivernal</t>
  </si>
  <si>
    <t>Malédiction des ronces</t>
  </si>
  <si>
    <t>Murmure de la rivière</t>
  </si>
  <si>
    <t>Passerelle tellurique</t>
  </si>
  <si>
    <t>Purification de la terre</t>
  </si>
  <si>
    <t>Liste mystique de la vie</t>
  </si>
  <si>
    <t>Aisance arboricole</t>
  </si>
  <si>
    <t>Bruissement des arbres</t>
  </si>
  <si>
    <t>Chair d'argile</t>
  </si>
  <si>
    <t>Chute de feuilles</t>
  </si>
  <si>
    <t>Croissance vitale</t>
  </si>
  <si>
    <t>Fermentation</t>
  </si>
  <si>
    <t>Père des ronces</t>
  </si>
  <si>
    <t>Piste indécelable</t>
  </si>
  <si>
    <t>Piste révélatrice</t>
  </si>
  <si>
    <t>Transformation en arbre</t>
  </si>
  <si>
    <t>Liste cardinal de la vie</t>
  </si>
  <si>
    <t>Coups douloureux</t>
  </si>
  <si>
    <t>Coup terrorisant</t>
  </si>
  <si>
    <t>Manteau du voleur de bétail</t>
  </si>
  <si>
    <t>Menaces de terreur</t>
  </si>
  <si>
    <t>Mine redoutable</t>
  </si>
  <si>
    <t>Regard furieux</t>
  </si>
  <si>
    <t>Acuisition du bourgeois</t>
  </si>
  <si>
    <t>Bagou</t>
  </si>
  <si>
    <t>Bonne affaire</t>
  </si>
  <si>
    <t>Bouche à oreille</t>
  </si>
  <si>
    <t>Le temps c'est de l'argent</t>
  </si>
  <si>
    <t>Loyauté achetée</t>
  </si>
  <si>
    <t>Dague de Khaine</t>
  </si>
  <si>
    <t>Dard caudal</t>
  </si>
  <si>
    <t>Lame caché</t>
  </si>
  <si>
    <t>Le seigneur du meurtre</t>
  </si>
  <si>
    <t>Main ensanglantée</t>
  </si>
  <si>
    <t>Tourment éternel</t>
  </si>
  <si>
    <t>Seigneur des voyages</t>
  </si>
  <si>
    <t>Calme plat</t>
  </si>
  <si>
    <t>Déflagration marine</t>
  </si>
  <si>
    <t>Malédiction de l'albatros</t>
  </si>
  <si>
    <t>Marche sur les eaux</t>
  </si>
  <si>
    <t>Navigation bénie</t>
  </si>
  <si>
    <t>Respiration aquatique</t>
  </si>
  <si>
    <t>Seigneur des tempêtes</t>
  </si>
  <si>
    <t>Marée monstre</t>
  </si>
  <si>
    <t>Pied marin</t>
  </si>
  <si>
    <t>Visage du noyé</t>
  </si>
  <si>
    <t>Seigneur de la générosité</t>
  </si>
  <si>
    <t>Bénédiction de l'albatros</t>
  </si>
  <si>
    <t>Bon vent</t>
  </si>
  <si>
    <t>Œil de pêcheur</t>
  </si>
  <si>
    <t>Morr au crépuscule</t>
  </si>
  <si>
    <t>Destruction de mort-vivant</t>
  </si>
  <si>
    <t>Message onirique</t>
  </si>
  <si>
    <t>Préservation des morts</t>
  </si>
  <si>
    <t>Signe du corbeau</t>
  </si>
  <si>
    <t>Sommeil des morts</t>
  </si>
  <si>
    <t>Vision de Morr</t>
  </si>
  <si>
    <t>Morr dans les ténèbres</t>
  </si>
  <si>
    <t>Discours de Morr</t>
  </si>
  <si>
    <t>Pressentiment</t>
  </si>
  <si>
    <t>Rêve directeur</t>
  </si>
  <si>
    <t>Révélation</t>
  </si>
  <si>
    <t>Morr en pleine lumière</t>
  </si>
  <si>
    <t>Ligne de seuil</t>
  </si>
  <si>
    <t>Repos éternel</t>
  </si>
  <si>
    <t>Myrmidia la courroucée</t>
  </si>
  <si>
    <t>Appel de la furie</t>
  </si>
  <si>
    <t>Courroux vengeur</t>
  </si>
  <si>
    <t>Frappe éclair</t>
  </si>
  <si>
    <t>Hébêtement</t>
  </si>
  <si>
    <t>Lance de Myrmidia</t>
  </si>
  <si>
    <t>Soleil ardent</t>
  </si>
  <si>
    <t>Myrmidia la capitaine</t>
  </si>
  <si>
    <t>Art du combat</t>
  </si>
  <si>
    <t>Bouclier de Myrmidia</t>
  </si>
  <si>
    <t>Commandement inspiré</t>
  </si>
  <si>
    <t>Myrmidia l'officier</t>
  </si>
  <si>
    <t>Commandement de la légion</t>
  </si>
  <si>
    <t>Dévotion de la vierge au bouclier</t>
  </si>
  <si>
    <t>Vision de l'aigle</t>
  </si>
  <si>
    <t>Ranald le fou</t>
  </si>
  <si>
    <t>Abondante fortune</t>
  </si>
  <si>
    <t>Bonne fortune</t>
  </si>
  <si>
    <t>Confusion</t>
  </si>
  <si>
    <t>Furtivité de ranald</t>
  </si>
  <si>
    <t>Ouverture</t>
  </si>
  <si>
    <t>Sens des pièges</t>
  </si>
  <si>
    <t>Ranald le Bonimenteur</t>
  </si>
  <si>
    <t>Abondance ou disette</t>
  </si>
  <si>
    <t>Affaire en or</t>
  </si>
  <si>
    <t>Empathie parfaite</t>
  </si>
  <si>
    <t>Œil de Ranald</t>
  </si>
  <si>
    <t>Ranald le libérateur</t>
  </si>
  <si>
    <t>Visage du pauvre</t>
  </si>
  <si>
    <t>Visage immémoré</t>
  </si>
  <si>
    <t>Shallya contemplative</t>
  </si>
  <si>
    <t>Guérison des blessures</t>
  </si>
  <si>
    <t>Guérison de la folie</t>
  </si>
  <si>
    <t>Guérison des maladies</t>
  </si>
  <si>
    <t>Guérison des poisons</t>
  </si>
  <si>
    <t>Martyr</t>
  </si>
  <si>
    <t>Purification</t>
  </si>
  <si>
    <t>Shallya endurante</t>
  </si>
  <si>
    <t>Chasuble de pureté</t>
  </si>
  <si>
    <t>Endurance de Shallya</t>
  </si>
  <si>
    <t>Esprit compatissant</t>
  </si>
  <si>
    <t>Résistance à la maladie</t>
  </si>
  <si>
    <t>Shallya guérisseuse</t>
  </si>
  <si>
    <t>Détresse retardée</t>
  </si>
  <si>
    <t>Larmes dorées</t>
  </si>
  <si>
    <t>Sigmar l'enclume</t>
  </si>
  <si>
    <t>Armure vertueuse</t>
  </si>
  <si>
    <t>Cœur du griffon</t>
  </si>
  <si>
    <t>Étendard de bravoure</t>
  </si>
  <si>
    <t>Imposition des mains</t>
  </si>
  <si>
    <t>Rejet de l'hérésie</t>
  </si>
  <si>
    <t>Triomphe</t>
  </si>
  <si>
    <t>Sigmar le marteau</t>
  </si>
  <si>
    <t>Comète de Sigmar</t>
  </si>
  <si>
    <t>Feu de l'âme</t>
  </si>
  <si>
    <t>Marteau de Sigmar</t>
  </si>
  <si>
    <t>Sigmar le purificateur</t>
  </si>
  <si>
    <t>Chair immaculée</t>
  </si>
  <si>
    <t>Gare à la sorcière</t>
  </si>
  <si>
    <t>Parole de damnation</t>
  </si>
  <si>
    <t>Taal, roi des animaux</t>
  </si>
  <si>
    <t>Ami des bêtes</t>
  </si>
  <si>
    <t>Cœur de bœuf</t>
  </si>
  <si>
    <t>Jaillissement du cerf</t>
  </si>
  <si>
    <t>Patte d'ours</t>
  </si>
  <si>
    <t>Rage grondante</t>
  </si>
  <si>
    <t>Seigneur de la nature</t>
  </si>
  <si>
    <t>Taal er Rhya</t>
  </si>
  <si>
    <t>Coup de tonnerre</t>
  </si>
  <si>
    <t>Plantes immobilisantes</t>
  </si>
  <si>
    <t>Réconfort de Rhya</t>
  </si>
  <si>
    <t>Taal, roi de la nature</t>
  </si>
  <si>
    <t>Bénédiction de la rivière</t>
  </si>
  <si>
    <t>Fureur de Taal</t>
  </si>
  <si>
    <t>Vent violent</t>
  </si>
  <si>
    <t>Ulric, Roi des neiges</t>
  </si>
  <si>
    <t>Cœur des loups</t>
  </si>
  <si>
    <t>Décret du roi des neiges</t>
  </si>
  <si>
    <t>Froid mordant</t>
  </si>
  <si>
    <t>Morsure de givre</t>
  </si>
  <si>
    <t>Muscles de givre</t>
  </si>
  <si>
    <t>Tempête de glace</t>
  </si>
  <si>
    <t>Ulric, Loup Blanc</t>
  </si>
  <si>
    <t>Faveur d'Ulric</t>
  </si>
  <si>
    <t>Furie guerrière</t>
  </si>
  <si>
    <t>Hurlement du loup</t>
  </si>
  <si>
    <t>Ulric, Main Sanglante</t>
  </si>
  <si>
    <t>Meute sauvage</t>
  </si>
  <si>
    <t>Mort aux faibles</t>
  </si>
  <si>
    <t>Rage effrénée</t>
  </si>
  <si>
    <t>Verena la Juste</t>
  </si>
  <si>
    <t>Chaînes de Verena</t>
  </si>
  <si>
    <t>Châtiment</t>
  </si>
  <si>
    <t>Épée de justice</t>
  </si>
  <si>
    <t>Épreuve du feu</t>
  </si>
  <si>
    <t>Equilibre préservé</t>
  </si>
  <si>
    <t>Réprobation</t>
  </si>
  <si>
    <t>Verena la Juge</t>
  </si>
  <si>
    <t>Ouïe fine</t>
  </si>
  <si>
    <t>Paroles de vérité</t>
  </si>
  <si>
    <t>Révélation du passé</t>
  </si>
  <si>
    <t>Verena la Sage</t>
  </si>
  <si>
    <t>Sagesse du hibou</t>
  </si>
  <si>
    <t>Verena m'en est témoin</t>
  </si>
  <si>
    <t>Vierge aveugle</t>
  </si>
  <si>
    <t>Vulgaire</t>
  </si>
  <si>
    <t>Pare-pluie</t>
  </si>
  <si>
    <t>Flammerole</t>
  </si>
  <si>
    <t>Rafale</t>
  </si>
  <si>
    <t>Sillage spectral</t>
  </si>
  <si>
    <t>Mauvaise fortune</t>
  </si>
  <si>
    <t>Choc</t>
  </si>
  <si>
    <t>Occulte</t>
  </si>
  <si>
    <t>Luminescence</t>
  </si>
  <si>
    <t>Sons</t>
  </si>
  <si>
    <t>Mains molles</t>
  </si>
  <si>
    <t>Feux follets</t>
  </si>
  <si>
    <t>Fléchette magique</t>
  </si>
  <si>
    <t>Sommeil</t>
  </si>
  <si>
    <t>Divine</t>
  </si>
  <si>
    <t>Bénédiction de courage</t>
  </si>
  <si>
    <t>Bénédiction de célérité</t>
  </si>
  <si>
    <t>Bénédiction d'endurance</t>
  </si>
  <si>
    <t>Bénédiction de soin</t>
  </si>
  <si>
    <t>Bénédiction de puissance</t>
  </si>
  <si>
    <t>Bénédiction de protection</t>
  </si>
  <si>
    <t>Magie commune divine</t>
  </si>
  <si>
    <t>Manann</t>
  </si>
  <si>
    <t>Bénédiction de Manann</t>
  </si>
  <si>
    <t>Bénédiction du marin</t>
  </si>
  <si>
    <t>Morr</t>
  </si>
  <si>
    <t>Bénédiction de Morr</t>
  </si>
  <si>
    <t>Bénédiction de passage</t>
  </si>
  <si>
    <t>Myrmidia</t>
  </si>
  <si>
    <t>Bénédiction de fureur</t>
  </si>
  <si>
    <t>Bénédiction de Myrmidia</t>
  </si>
  <si>
    <t>Ranald</t>
  </si>
  <si>
    <t>Bénédiction de chance</t>
  </si>
  <si>
    <t>Bénédiction de Ranald</t>
  </si>
  <si>
    <t>Shallya</t>
  </si>
  <si>
    <t>Bénédiction de calme</t>
  </si>
  <si>
    <t>Bénédiction de Shallya</t>
  </si>
  <si>
    <t>Sigmar</t>
  </si>
  <si>
    <t>Bénédiction de Sigmar</t>
  </si>
  <si>
    <t>Bénédiction d'unification</t>
  </si>
  <si>
    <t>Taal</t>
  </si>
  <si>
    <t>Bénédiction du chasseur</t>
  </si>
  <si>
    <t>Bénédiction de Taal</t>
  </si>
  <si>
    <t>Ulric</t>
  </si>
  <si>
    <t>Bénédiction de la main rouge</t>
  </si>
  <si>
    <t>Bénédiction d'Ulric</t>
  </si>
  <si>
    <t>VERENA</t>
  </si>
  <si>
    <t>Bénédiction de sagesse</t>
  </si>
  <si>
    <t>Bénédiction de Verena</t>
  </si>
  <si>
    <t>Sombres savoir</t>
  </si>
  <si>
    <t>Faveur du chaos</t>
  </si>
  <si>
    <t>Invocation de démon mineur</t>
  </si>
  <si>
    <t>Sang bouillonant</t>
  </si>
  <si>
    <t>Tentation du chaos</t>
  </si>
  <si>
    <t>Main de la destruction</t>
  </si>
  <si>
    <t>Caresse du chaos</t>
  </si>
  <si>
    <t>Voile de corruption</t>
  </si>
  <si>
    <t>Invocation de démons</t>
  </si>
  <si>
    <t>Mot de souffrance</t>
  </si>
  <si>
    <t>Visage de la mort</t>
  </si>
  <si>
    <t>Réanimation</t>
  </si>
  <si>
    <t>Sève nécromantique</t>
  </si>
  <si>
    <t>Main de poussière</t>
  </si>
  <si>
    <t>Appel de Vanhel</t>
  </si>
  <si>
    <t>Chair momifiée</t>
  </si>
  <si>
    <t>Animation des morts</t>
  </si>
  <si>
    <t>Incantation d'éveil</t>
  </si>
  <si>
    <t>Banissement de morts-vivants</t>
  </si>
  <si>
    <t>Nom</t>
  </si>
  <si>
    <t>Difficulté</t>
  </si>
  <si>
    <t>Incantation</t>
  </si>
  <si>
    <t>Durée</t>
  </si>
  <si>
    <t>Portée</t>
  </si>
  <si>
    <t>Ingrédient</t>
  </si>
  <si>
    <t>Description</t>
  </si>
  <si>
    <t>DOMAINE DE LA BÊTE</t>
  </si>
  <si>
    <t>1round/Mag</t>
  </si>
  <si>
    <t>48m</t>
  </si>
  <si>
    <t>Un morceau de sucre(+1)</t>
  </si>
  <si>
    <t>Votre voix calme un animal, à moins qu'il ne réussise un test de FM. Si c'est une monture vous pouvez la chevaucher avec un bonus de +10% aux tests d'équitation qui seront demandés. L'animal reste bien disposé sauf si vous l'agresser.</t>
  </si>
  <si>
    <t>Texte</t>
  </si>
  <si>
    <t>Contact</t>
  </si>
  <si>
    <t>une pincée de guano de chauve-souris(+2)</t>
  </si>
  <si>
    <r>
      <rPr>
        <b/>
        <sz val="11"/>
        <color theme="1"/>
        <rFont val="Franklin Gothic Medium"/>
        <family val="2"/>
      </rPr>
      <t xml:space="preserve">Sort de contact: </t>
    </r>
    <r>
      <rPr>
        <sz val="11"/>
        <color theme="1"/>
        <rFont val="Franklin Gothic Medium"/>
        <family val="2"/>
      </rPr>
      <t>Vous lancez ce sort au contact sur un animal. Toute créature intelligente blessant ou ce montrant cruel avec la cible avant la prochaine pleine lune subit un malus de 10% au test de Soc jusqu'à la pleine lune suivante.</t>
    </r>
  </si>
  <si>
    <t>inst</t>
  </si>
  <si>
    <t>12m</t>
  </si>
  <si>
    <t>Une bride(+1)</t>
  </si>
  <si>
    <t>Un animal pouvant être domestiqué (cheval, chien,oiseau de proie)perd sa sauvagerie. La cible peut faire un test de FM, si elle échoue elle sera à tous jamais docile façe au humanoïde.</t>
  </si>
  <si>
    <t xml:space="preserve">1h </t>
  </si>
  <si>
    <t>Vous</t>
  </si>
  <si>
    <t>Une plume de corbeau(+1)</t>
  </si>
  <si>
    <t>Vous vous métamorphosez, ainsi que tout votre équipement, en corbeau. Vous conservez vos facultés d'esprit, votre Int et votre FM, mais votre profil devient pour le reste celui d’un corbeau. Vous ne pouvez parler mais vous pouvez annuler le sort. Le sort prend fin si vous subissez un coup critique.</t>
  </si>
  <si>
    <t>Une griffe de chat(+1)</t>
  </si>
  <si>
    <t>Vos ongles se transforment en griffes acérées tandis que vous adoptez un aspect bestial. Vous recevez un bonus de +1 en Attaques, ainsi qu’un bonus de +10% en Capacité de Combat. Par ailleurs, vos griffes sont considérées comme des armes à une main avec l’attribut rapide. Vous ne pouvez manier aucune arme tant que le sort est actif.</t>
  </si>
  <si>
    <t>Un peu de baume(+1)</t>
  </si>
  <si>
    <r>
      <rPr>
        <b/>
        <sz val="11"/>
        <color theme="1"/>
        <rFont val="Franklin Gothic Medium"/>
        <family val="2"/>
      </rPr>
      <t>Sort de contact:</t>
    </r>
    <r>
      <rPr>
        <sz val="11"/>
        <color theme="1"/>
        <rFont val="Franklin Gothic Medium"/>
        <family val="2"/>
      </rPr>
      <t xml:space="preserve"> vous soigner un animal d'un nombre de blessure égal à votre Mag. Les créatures magiques et les monstres ne sont pas affectés.</t>
    </r>
  </si>
  <si>
    <t>24m</t>
  </si>
  <si>
    <t>une langue de l’animal dont vous allez adopter la forme (+2)</t>
  </si>
  <si>
    <t>Si vous lancez ce sort juste avant d’adopter une forme animale,vous pourrez alors parler une fois métamorphosé. Vous pouvez également lancer ce sort sur un animal situé dans un rayon de 24m pour lui conférer le don de la parole.</t>
  </si>
  <si>
    <t>Un sabot de beuf(+2)</t>
  </si>
  <si>
    <t>Vous poussez un rugissement, vos alliés sont libérés des effets de terreur et de peur.</t>
  </si>
  <si>
    <t>un fouet miniature fait de poils tressés d’animaux (+2)</t>
  </si>
  <si>
    <t>Un animal dans un rayon de obéis à vos ordres pour un tour sauf si il réussi un test de FM.</t>
  </si>
  <si>
    <t>1min/Mag</t>
  </si>
  <si>
    <t>Iune lanière de cuir de sanglier tanné(+2)</t>
  </si>
  <si>
    <t>La valeur des coups critiques vous ciblant est réduit de 1. Vous subissez également un malus de 10% à l'Ag.</t>
  </si>
  <si>
    <t>Une patte de loup (+2)</t>
  </si>
  <si>
    <t>Ce sort agit exactement comme le sort l'envol du corbeau, si ce n’est que la forme adoptée est celle d’un loup.</t>
  </si>
  <si>
    <t>Une fiole de corne de taureau en poudre(+2)</t>
  </si>
  <si>
    <r>
      <rPr>
        <b/>
        <sz val="11"/>
        <color theme="1"/>
        <rFont val="Franklin Gothic Medium"/>
        <family val="2"/>
      </rPr>
      <t>Sort de contact:</t>
    </r>
    <r>
      <rPr>
        <sz val="11"/>
        <color theme="1"/>
        <rFont val="Franklin Gothic Medium"/>
        <family val="2"/>
      </rPr>
      <t xml:space="preserve"> Tous les objet en cuir transportée par la cible sont réduis en poussière.</t>
    </r>
  </si>
  <si>
    <t>Une dent d'ours(+2)</t>
  </si>
  <si>
    <r>
      <rPr>
        <b/>
        <sz val="11"/>
        <color theme="1"/>
        <rFont val="Franklin Gothic Medium"/>
        <family val="2"/>
      </rPr>
      <t>Sort de contact:</t>
    </r>
    <r>
      <rPr>
        <sz val="11"/>
        <color theme="1"/>
        <rFont val="Franklin Gothic Medium"/>
        <family val="2"/>
      </rPr>
      <t xml:space="preserve"> Vous touchés une cible qui est plongée en hibernation jusqu'au prochain solstice ou équinoxe. Tous état de maladie ou de poison est suspendu pendant le sommeil. Seul le lanceur ou une personne désigné par celui-ci peut réveiller la cible.</t>
    </r>
  </si>
  <si>
    <t>Une corneille en cage(+2)</t>
  </si>
  <si>
    <t>Vous invoquez un vol de corneilles surnaturelles, qui prend forme et fond sur vos ennemis. Vous pouvez les invoquez n’importe où, car elles sont capables de traverser n’importe quelle forme ou matière non consciente. Chaque ennemis reçois 3 blessures à la tête.</t>
  </si>
  <si>
    <t>Du crin de destrier(+2)</t>
  </si>
  <si>
    <t>ce sort agit exactement comme le sort l'envol du corbeau, si ce n’est que la forme adoptée est celle d’un destrier.</t>
  </si>
  <si>
    <t>Un poil d'un chien peureux(+2)</t>
  </si>
  <si>
    <t>2d10 cibles doivent éffectués un test de peur par round jusqu'à ce qu'elles réussissent ou que vous quittiez les lieux. Vous pouvez aussi cibler une cible unique qui devra réussir un test de terreur assez difficile.</t>
  </si>
  <si>
    <t>Le cœur d'un loup(+2)</t>
  </si>
  <si>
    <t>Tous vos compagnons font preuve de frénésie, comme par le biais du talent du même nom. Aucun jet de dé n’est nécessaire, la frénésie prend effet dès que le sort est lancé. Ce sort n’agit pas sur les animaux, qui sont déjà des bêtes !</t>
  </si>
  <si>
    <t>Une patte d’ours (+3)</t>
  </si>
  <si>
    <t>ce sort agit exactement comme le sort l'envol du corbeau, si ce n’est que la forme adoptée est celle d’un ours.</t>
  </si>
  <si>
    <t>La peau de crapaud bleu(+3)</t>
  </si>
  <si>
    <r>
      <rPr>
        <b/>
        <sz val="11"/>
        <color theme="1"/>
        <rFont val="Franklin Gothic Medium"/>
        <family val="2"/>
      </rPr>
      <t>Sort de contact:</t>
    </r>
    <r>
      <rPr>
        <sz val="11"/>
        <color theme="1"/>
        <rFont val="Franklin Gothic Medium"/>
        <family val="2"/>
      </rPr>
      <t xml:space="preserve"> Vous métamorphosez la cible à moins qu'elle ne réussisse un test de FM assez difficile. Si elle rate elle se couvre de poil et perd ses facultés de language et se comporte de manière étrange. Les effets sont permanents à moins que le lanceur relance le sort avec succès sur la cible ou qu'on lance dissipation ur la victime avec 2 degrés de réussite au test de focalisation. Lorsque c'est son tour de jeu il lance 1d10 ans la table transformation répugnante pour connaitre son action.</t>
    </r>
  </si>
  <si>
    <t>Un faucon vivant (+3)</t>
  </si>
  <si>
    <t>Vous pouvez voler avec une valeur de mouvement de 4.</t>
  </si>
  <si>
    <t>DOMAINE DES CIEUX</t>
  </si>
  <si>
    <t>Un chiffon propre (+1)</t>
  </si>
  <si>
    <t>Nettoie un élément lié à la perception visuel à la perfection.</t>
  </si>
  <si>
    <t>1min</t>
  </si>
  <si>
    <t>Le foie d’un petit animal (+1)</t>
  </si>
  <si>
    <t>Vous obtenez un aperçu de l’avenir en lisant les étoiles. Par le biais du sort présage, vous pouvez tenter de découvrir si les astres vous sont favorables dans le cadre d’une action future donnée. Le MJ effectue en secret un test d’Intelligence à votre place. En cas de réussite, le résultat du présage (qu’il soit favorable ou défavorable) reflète la vérité. En cas d’échec, le résultat du présage est faux, mais vous le pensez vrai (ce qui explique pourquoi le MJ s’occupe du test). Dans tous les cas, le MJ doit également jeter 2d10 en secret, représentant le nombre d’heures pendant lequel le présage reste valable. Au-delà de cette période, les résultats font intervenir trop de paramètres pour être estimés. C’est au MJ de déterminer, en fonction de ce qu’il sait, la réponse la plus cohérente à la question posée par le sort.</t>
  </si>
  <si>
    <t>Premier signe d'amul</t>
  </si>
  <si>
    <t>1 round</t>
  </si>
  <si>
    <t>un morceau de verre (+1)</t>
  </si>
  <si>
    <t>Vous pouvez interpréter certains signes présents dans l’air et autres indices permettant d’anticiper le futur immédiat. À votre prochain tour de jeu, vous pourrez relancer un jet de dés de votre choix, pouvant être de n’importe quel type (test de compétence, jet de dégâts, jet d’incantation, etc).</t>
  </si>
  <si>
    <t>Une pincée de sable pur (+1)</t>
  </si>
  <si>
    <t>Vous créez une lentille d'air devant vous vous permettant de voir à une longue distance avec un bonus de +20% si il n'y a que la distance comme obstacle, +10% si il y a d'autres obstacles comme des nuages ou du brouillard.</t>
  </si>
  <si>
    <t>36m</t>
  </si>
  <si>
    <t>un diapason (+1)</t>
  </si>
  <si>
    <t>Vous faites jaillir un éclair. Il s’agit d’un projectile magique d’une valeur de dégâts de 5.</t>
  </si>
  <si>
    <t>Une langue d'oiseau (+2)</t>
  </si>
  <si>
    <t>Vous pouvez parler et comprendre le language des oiseaux, cependant les oiseaux ne sont pas forcé de communiquer avec lui. Le sort vous permet de comprendre le comportement des oiseaux.</t>
  </si>
  <si>
    <t>Une bouteille contenant le souffle d'un aigle (+2)</t>
  </si>
  <si>
    <t>Vous éclaircissez le ciel si le temp est vraiment sombre un trou de 100m de diamètre s'ouvre dans les nuages. La durée de l'éclaircie dépend du temp qu'il fais. Ce sort stop également les précipitation dans un diamètre de 100m.</t>
  </si>
  <si>
    <t>un morceau de verre teinté (+2)</t>
  </si>
  <si>
    <t>ce sort est semblable à premier signe d’Amul, si ce n’est que vous avez droit à deux jets relancés dans l’heure qui suit l’incantation. Vous ne pouvez relancer ce sort avant d’avoir utilisé vos deux relances ou d'avoir atteint la fin de l'heure.</t>
  </si>
  <si>
    <t>Une patte de lapin (+2)</t>
  </si>
  <si>
    <r>
      <rPr>
        <b/>
        <sz val="11"/>
        <color theme="1"/>
        <rFont val="Franklin Gothic Medium"/>
        <family val="2"/>
      </rPr>
      <t xml:space="preserve">Sort de contact: </t>
    </r>
    <r>
      <rPr>
        <sz val="11"/>
        <color theme="1"/>
        <rFont val="Franklin Gothic Medium"/>
        <family val="2"/>
      </rPr>
      <t>La cible regagne tous ses points points de fortune mais elle ne regagnera pas de point de fortune le lendemain. Ce sort ne peut être relancer sur une même cible tant qu'il n'a pas regagné ses point normalement.</t>
    </r>
  </si>
  <si>
    <t>une vessie animale (+2)</t>
  </si>
  <si>
    <t>Vous invoquez les vents déchaînés du ciel qui renversent vos adversaires. Utilisez le grand gabarit (diam 10m). Les victimes se retrouvent à terre et doivent réussir un test d’Endurance, sous peine de rester assommées pendant 1 round. Tant qu’ils restent dans la zone d’effet, les personnages ne peuvent effectuer aucun tir (ni en être la cible) et doivent réussir un test de Force pour pouvoir se déplacer. Les attaques au corps à corps restent possibles, mais avec un malus de –20%.</t>
  </si>
  <si>
    <t>Une goutte de votre sang (+2)</t>
  </si>
  <si>
    <t>Dans les prochaines 24H si vous subissez un coup critique vous relancer le jet de résultat et choisisez celui que vous préferez. Vous ne pouvez relancer ce sort tant que vous n'avez pas utilisé la possibilité de relancer les dés ou que sa durée n'a pas expiré.</t>
  </si>
  <si>
    <t>1 jour</t>
  </si>
  <si>
    <t xml:space="preserve"> un miroir brisé (+2)</t>
  </si>
  <si>
    <t>Vous maudissez un adversaire. La victime subit un malus de –10% à tous ses tests et toutes les attaques qu’elle subit se résolvent avec un bonus de +1 aux dégâts. Un même personnage ne peut être affecté par deux sorts de malédiction en même temps.</t>
  </si>
  <si>
    <t>Vous gagnez un point de fortune supplémentaire pendant 24H, ce point ne peut servir qu'à des test de caractéristique ou de compétence. La cible ne peut subir une nouvelle fois ce sort tant qu'il n'a pas consommer ce point de fortune.</t>
  </si>
  <si>
    <t>une plume de colombe (+2)</t>
  </si>
  <si>
    <t>Vous êtes porté dans les airs par des vents sous votre contrôle.Vous pouvez ainsi voler avec une valeur de Mouvement en vol de 6.</t>
  </si>
  <si>
    <t>1h/Mag</t>
  </si>
  <si>
    <t>Une pincée de raifort (+2)</t>
  </si>
  <si>
    <t>Vous prenez forme astral mais êtes toujours limité au limites du monde physique cependant vous êtes invisible. Vous ne pouvez manier aucun objet solide, vous pouvez en vous concentrant passer par des ouvertures. Le sort dure un nombre d'heure égal à votre Mag. Si vous ne pouvez retourner dans votre corp avant la fin du sort vous y retournez de force et devez réussir un test de FM difficile (-20%) ou souffrir d'un point de folie. Ce sort ne peut être lancer sur quelqun d'autre.</t>
  </si>
  <si>
    <t>Une lentille ébréchée(+3)</t>
  </si>
  <si>
    <t>Vous pouvez rechercher un objet spécific ou général et saurez dans quel direction il ce trouve.</t>
  </si>
  <si>
    <t>une carte du ciel (+3)</t>
  </si>
  <si>
    <t>vous invoquez la lumière des étoiles.Toute la zone est illuminée par une lumière douce qui révèle tout ce qui s’y cache. L’obscurité, qu’elle soit magique ou normale, se retrouve bannie, l’invisible devient visible, les personnages dissimulés ou déguisés sont exposés au grand jour et les zones secrètes (portes, pièces, etc.) sont révélées.</t>
  </si>
  <si>
    <t>Une fiole d'encre faite à partir de sang d'aigle (+3)</t>
  </si>
  <si>
    <t>Vous écrivez un message dans les étoiles. Le message ne peut être très détaillé et nécessite CA(astronomie) pour être lu. Cette magie ne peut être utilisé à la légère sous peine de punitions.</t>
  </si>
  <si>
    <t>une girouette (+3)</t>
  </si>
  <si>
    <t>Vous invoquez un orage d’éclairs. Il s’agit d’une tempête du Chaos qui peut être appelée n’importe où, au fond des égouts ou en pleine nature. Chaque victime subit une attaque d’une valeur de dégâts de 5.</t>
  </si>
  <si>
    <t>1h</t>
  </si>
  <si>
    <t>Au moins 1,5km</t>
  </si>
  <si>
    <t>la corde d’un pendu (+3)</t>
  </si>
  <si>
    <t>vous recourez à la plus puissante des magies pour altérer le cours même du Destin.Avant de pouvoir lancer ce sort, vous devez vous munir d’une mèche de cheveux ou d’une goutte de sang de votre victime.Vous pouvez alors tenter de la condamner à mort. Si vous réussissez à lancer destin fatal, votre cible devra réussir un test Très difficile de FM (–30%), sans quoi elle perdra 1 point de Destin (les points de Fortune ne peuvent pas servir à relancer ce test). Un personnage dépourvu de points de Destin voit le prochain coup critique dont il est victime agir comme si sa valeur critique était de +10. Cette invocation étant particulièrement effroyable, tous les sorciers présents dans un rayon de 7,5 kilomètres prennent conscience de la perturbation dans l’Aethyr que provoque le sort. Les doyens astromanciens enseignent à leurs disciples que seuls les ennemis les plus abominables méritent l'usage de ce sort.</t>
  </si>
  <si>
    <t>DOMAINE DU FEU</t>
  </si>
  <si>
    <t>un morceau de charbon (+1)</t>
  </si>
  <si>
    <t>vous pouvez appliquer vos mains sur une plaie ouverte et la refermer par cautérisation. Si ce sort ne rend pas de points de Blessures au sujet, il équivaut à des soins médicaux, ce qui peut sauver un blessé critique d’une mort certaine. Avec l’accord du MJ, ce sort peut être employé pour d’autres tâches similaires, comme le marquage au fer rouge, mais il ne peut fonctionner que si vos mains sont nues.</t>
  </si>
  <si>
    <t>Une fourchette en métal (+1)</t>
  </si>
  <si>
    <r>
      <rPr>
        <b/>
        <sz val="11"/>
        <color theme="1"/>
        <rFont val="Franklin Gothic Medium"/>
        <family val="2"/>
      </rPr>
      <t>Sort de contact:</t>
    </r>
    <r>
      <rPr>
        <sz val="11"/>
        <color theme="1"/>
        <rFont val="Franklin Gothic Medium"/>
        <family val="2"/>
      </rPr>
      <t xml:space="preserve"> Vous pouvez cuir une portion de nourriture à votre goût ou faire bouillir jusqu'à 1L d'eau (ou un utre liquide).</t>
    </r>
  </si>
  <si>
    <t>Un dé à coudre de bile(+1)</t>
  </si>
  <si>
    <t>La cible doit réussir un test de FM pour éviter de devenir furieux envers une autre cible désignée. Si la cible manque le test de 20% ou plus elle attaque la la cible désignée. La cible peut tenter un test de FM à chaque tour pour ce liberer de l'effet.</t>
  </si>
  <si>
    <t>36M</t>
  </si>
  <si>
    <t>une allumette (+1)</t>
  </si>
  <si>
    <t>vous pouvez lancer une flèche de feu sur un adversaire. Il s’agit d’un projectile magique ayant une valeur de dégâts de 4.</t>
  </si>
  <si>
    <t>une couronne d’or (+1)</t>
  </si>
  <si>
    <t xml:space="preserve"> ce sort crée une majestueuse couronne de flammes ondoyantes au-dessus de votre tête, pour un nombre de rounds équivalent à votre valeur de Magie. Pendant la durée du sort, vous  recevez +20% à tous vos tests de Commandement et d’Intimidation.Par ailleurs, vos ennemis doivent réussir un test de Force Mentale avant de pouvoir vous attaquer au corps à corps. S’ils le ratent, il leur faut entreprendre une autre action. Le diadème de feu éclaire comme une torche et peut servir à embraser des matières inflammables, mais ceci demande des gestes tellement inélégants que peu de sorciers Flamboyants y recourent sans bonne raison. Un sorcier Flamboyant ne peut en aucun cas se blesser par le biais de ce sort</t>
  </si>
  <si>
    <t>Un grain de poivre (+1)</t>
  </si>
  <si>
    <t>Vous conférez un goût corsé à un consommable, la nourriture deviens fortement épicée et les boissons obtiennent le goût et les effets d'un alcool fort. La nourriture épicée peut donnée des douleurs intestinales sauf si le convive réussit un test d'E.</t>
  </si>
  <si>
    <t>Un soufflet (+2)</t>
  </si>
  <si>
    <t>Choisissez un feu situé, il devient impossible à eteindre. Cette effet dure 1jours pour 1 de Mag, 1 semaine pour 2 de Mag, un mois pour 3 de Mag, un an si vous avez 4 de Mag.</t>
  </si>
  <si>
    <t>Bouclier d'Aqsby</t>
  </si>
  <si>
    <t>10min</t>
  </si>
  <si>
    <t>une amulette en fer (+1)</t>
  </si>
  <si>
    <t>vous vous enveloppez des courants du vent rouge, qui vous protègent contre les attaques de feu.Vous recevez ainsi un bonus de +20% à votre valeur d’Endurance, applicable uniquement contre les dégâts de feu, comme le souffle d’un dragon, les boules de feu,etc.Vous ne pouvez lancer ce sort sur une autre personne.</t>
  </si>
  <si>
    <t>une bille de soufre (+2)</t>
  </si>
  <si>
    <t>vous générez de l'Aethyr un nombre de boules de feu égal à votre valeur de Magie.Vous pouvez les lancer sur un ou plusieurs de vos adversaires. Les boules de feu sont des projectiles magiques ayant une valeur de dégâts de 3.</t>
  </si>
  <si>
    <t>une torche (+2)</t>
  </si>
  <si>
    <t>une épée de flammes se matérialise entre vos mains. Elle équivaut à une arme magique avec l’attribut percutante et une valeur de dégâts de 4.Vous recevez également pendant toute la durée du sort un bonus de +1 en Attaques,applicable uniquement quand vous maniez l’épée ardente de Rhuin. Vous pouvez prolonger cette durée en réussissant un test de FM à chaque round suivant.</t>
  </si>
  <si>
    <t>Un morceau de tapisserie roussi par le feu (+2)</t>
  </si>
  <si>
    <t>Vous créeez un rideau de flammes haut de 4m et long de 12m. Toute créatures adjacente subit un coup d'un valeur de 3. Le rideau dégage de la fumé et provoque -20% en CT au travers, un makus de -20% s'applique au test lié à la vue et à la perception.</t>
  </si>
  <si>
    <t>30m</t>
  </si>
  <si>
    <t>une fiole contenant une mixture de sang et d’huile (+2)</t>
  </si>
  <si>
    <t>Vous libérez l’ardeur enfouie dans le cœur de vos alliés. Tous vos compagnons reçoivent un bonus de +20% à leurs tests de Peur et de Terreur. Le bénéfice de ce sort est perdu s’ils s’écartent de plus de 30m.</t>
  </si>
  <si>
    <t>Une mèche de cheveux roux (+2)</t>
  </si>
  <si>
    <r>
      <t xml:space="preserve">Sort de contact: </t>
    </r>
    <r>
      <rPr>
        <sz val="11"/>
        <color theme="1"/>
        <rFont val="Franklin Gothic Medium"/>
        <family val="2"/>
      </rPr>
      <t>La cible est consommé par la haine et dois réussir un test de FM assez difficile (-10%) pour échapper au effet. En cas d'échec elle gagne un bonus de +10% en CC et en E. A chaque round elle perd également 1 blessure. La cible attaque la créature la plus proche. Elle peut se libérer de ce sort en réussissant un test de FM assez difficile (-10%) aux prix d'une action gratuite en fin de chaque tour.</t>
    </r>
  </si>
  <si>
    <t>Un morceau de charbon chauffé à blanc (+2)</t>
  </si>
  <si>
    <r>
      <rPr>
        <b/>
        <sz val="11"/>
        <color theme="1"/>
        <rFont val="Franklin Gothic Medium"/>
        <family val="2"/>
      </rPr>
      <t xml:space="preserve">Sort de contact: </t>
    </r>
    <r>
      <rPr>
        <sz val="11"/>
        <color theme="1"/>
        <rFont val="Franklin Gothic Medium"/>
        <family val="2"/>
      </rPr>
      <t>Vous détruisez par les flammes un objet non vivant. 1 Mag= 10enc, 2Mag=50enc, 3Mag=200enc, 4Mag=1000enc. Une fois le sort lancé ce qui reste de l'objet dépend de sa nature, les restes sont froids au toucher.</t>
    </r>
  </si>
  <si>
    <t>La rate d'un ogre(+3)</t>
  </si>
  <si>
    <r>
      <t xml:space="preserve">Sort de contact: </t>
    </r>
    <r>
      <rPr>
        <sz val="11"/>
        <color theme="1"/>
        <rFont val="Franklin Gothic Medium"/>
        <family val="2"/>
      </rPr>
      <t xml:space="preserve">vous infligez une souffrance atroce à une cible.La victime subit 3 dégats qui tiennent compte de son endurance mais pas de l'armure ainsi qu'un malus de -20% aux tests de perception. Si la victime est tué par </t>
    </r>
    <r>
      <rPr>
        <i/>
        <sz val="11"/>
        <color theme="1"/>
        <rFont val="Franklin Gothic Medium"/>
        <family val="2"/>
      </rPr>
      <t>sang bouillant</t>
    </r>
    <r>
      <rPr>
        <sz val="11"/>
        <color theme="1"/>
        <rFont val="Franklin Gothic Medium"/>
        <family val="2"/>
      </rPr>
      <t>explosent dans une gerbe de sang brûlant, infligeant 1 dégat à toute créture situé dans un rayon de 2m. La cible peut échapper aux effets du sort si elle réussi un test d'E assez difficile (-10%)</t>
    </r>
  </si>
  <si>
    <t>une dague en acier trois fois trempé (+3)</t>
  </si>
  <si>
    <t>vous provoquez 1d10 explosions de flammes sur un ou plusieurs de vos adversaires. Chaque explosion correspond à un projectile magique d’une valeur de dégâts de 4. Dans tous les cas,vous ne pouvez créer moins d'explosions que votre valeur de Magie.</t>
  </si>
  <si>
    <t>Un bouckier miniature en or (+3)</t>
  </si>
  <si>
    <t>Vous et vos alliés qui vous tiennes la main ainsi que ceux qui leur tiennent la main sont immmunisés contre les dégats de feu. Les feux magique doivent être de niveau inférieur à celui de ce sort pour être bloqué. Les feux produits par des créature ne vous touche que si la source à une FM supérieur à vous.</t>
  </si>
  <si>
    <t>16m</t>
  </si>
  <si>
    <t>une écaille de dragon (+3)</t>
  </si>
  <si>
    <t>vous crachez un torrent de flammes, semblable au souffle des dragons de légende. Utilisez le gabarit de flammes. Les victimes du sort subissent une attaque d’une valeur de dégâts de 8. Un test de Force Mentale réussi de leur part réduit l’attaque à une valeur de dégâts de 4. Il va sans dire que le commun des mortels, vous voyant cracher le feu de la sorte, ne manquera pas de vous prendre pour quelque démon du Chaos et réagira en conséquence.</t>
  </si>
  <si>
    <t>3 gouttes du sang de la cible (+3)</t>
  </si>
  <si>
    <t>Vous influer un désir de vengeance à la cible à l'encontre d'une autre cible, vous devez nommé les deux cibles lors de l'incantation. À moins qu'elle réussisse un test de FM assez difficile (-10%) la cible n'a qu'une obscession: se venger. La victime ne peut dire pourquoi mais elle est persuader que l'objet de sa vengeance est un traitre et mérite la mort. Le sort dure 1 an et 1 jour ou jusqu'à ce que la vengeance soit accomplie. Chaque mois la cible peut tenter un test de FM (-30%) pour ce libérer du sort.</t>
  </si>
  <si>
    <t>une dent de dragon (+3)</t>
  </si>
  <si>
    <t>Voici le sort le plus destructeur de l’arsenal des sorciers Flamboyants. En invoquant conflagration fatale, vous créez un enfer de flammes qui engloutit une zone de votre choix. Utilisez pour cela le grand gabarit. Les victimes subissent un nombre d’attaques égal à votre valeur de Magie et d'une valeur de dégâts de 4. Toute personne qui reste dans la zone après son prochain tour de jeu doit réussir un test de FM par round passé dans les flammes, sous peine de subir à nouveau les dégâts. Le sort reste actif jusqu’à ce qu’il ne reste plus rien de vivant dans la zone. Le sort constitue une invocation si puissante et violente que tous les sorciers dans un rayon de 7,5 kilomètres prennent conscience de la perturbation de l’Aethyr provoquée par son incantation.Les sorciers de bataille de l’Ordre Flamboyant poursuivent souvent ceux qui recourent à ce sort inconsidérément, pour leur rappeler où se situent les limites, d’une manière plutôt mordante.</t>
  </si>
  <si>
    <t>DOMAINE DE LA LUMIERE</t>
  </si>
  <si>
    <t>un petit miroir (+1)</t>
  </si>
  <si>
    <t>vous créez un jaillissement lumineux qui éblouit les personnes situées dans la zone. Utilisez le petit gabarit. Pendant 1d10 rounds, les créatures affectées subissent un malus de –10% à leurs tests de Capacité de Combat, de CT et d’Ag, ainsi que pour tous les tests de Perception liés à la vue.</t>
  </si>
  <si>
    <t>Un morceau de savon (+1)</t>
  </si>
  <si>
    <r>
      <t>Sort de contact:</t>
    </r>
    <r>
      <rPr>
        <sz val="11"/>
        <color theme="1"/>
        <rFont val="Franklin Gothic Medium"/>
        <family val="2"/>
      </rPr>
      <t xml:space="preserve"> Permet de nettoyer n'importe qu'elle surface ou rend frais à nouveau la nourriture ou la boisson.</t>
    </r>
  </si>
  <si>
    <t>une perle en verre transparent (+1)</t>
  </si>
  <si>
    <r>
      <t>Sort de contact:</t>
    </r>
    <r>
      <rPr>
        <sz val="11"/>
        <color theme="1"/>
        <rFont val="Franklin Gothic Medium"/>
        <family val="2"/>
      </rPr>
      <t xml:space="preserve"> réduisez un malus qui affecte la cible en FM, Int ou Soc jusqu'à 10%. Ce sort ne peut affecter plusieurs fois en même temp la même caractéristique.</t>
    </r>
  </si>
  <si>
    <t>une loupe (+1)</t>
  </si>
  <si>
    <t>votre regard focalise l’énergie radieuse sur une cible. Il s’agit d’un projectile magique d’une valeur de dégâts de 6.</t>
  </si>
  <si>
    <t>une bougie (+1)</t>
  </si>
  <si>
    <t>vous êtes enveloppé d’un champ de lumière qui vous protège des attaques à distance. Tous les projectiles non magiques voient leur valeur de dégâts réduite à 0 (en d’autres termes, les dégâts sont seulement de 1d10). Vous ne pouvez effectuer aucun test de Dissimulation à cause de la lumière que vous dégagez.</t>
  </si>
  <si>
    <t>1 porte-bonheur en argent (+1)</t>
  </si>
  <si>
    <r>
      <t>Sort de contact:</t>
    </r>
    <r>
      <rPr>
        <sz val="11"/>
        <color theme="1"/>
        <rFont val="Franklin Gothic Medium"/>
        <family val="2"/>
      </rPr>
      <t xml:space="preserve"> une arme de mélée deviens magique. L'arme bénéficie d'un bonus de +2 contre les démons. Le porteur de l'arme échoue automatiquement aux tests de dissimulation.</t>
    </r>
  </si>
  <si>
    <t>Soins de Hysh</t>
  </si>
  <si>
    <t>une perle en verre transparent (+2)</t>
  </si>
  <si>
    <r>
      <rPr>
        <b/>
        <sz val="11"/>
        <color theme="1"/>
        <rFont val="Franklin Gothic Medium"/>
        <family val="2"/>
      </rPr>
      <t>Sort de contact</t>
    </r>
    <r>
      <rPr>
        <sz val="11"/>
        <color theme="1"/>
        <rFont val="Franklin Gothic Medium"/>
        <family val="2"/>
      </rPr>
      <t>: votre contact soigne un personnage blessé d’un nombre de points de Blessures égal à votre valeur de Magie.</t>
    </r>
  </si>
  <si>
    <t>Une bougie de cire intact (+2)</t>
  </si>
  <si>
    <r>
      <t xml:space="preserve">Sort de  contact: </t>
    </r>
    <r>
      <rPr>
        <sz val="11"/>
        <color theme="1"/>
        <rFont val="Franklin Gothic Medium"/>
        <family val="2"/>
      </rPr>
      <t>L'intérieur d'un batiment est illuminé comme en plein jour. Mag 1= masure, Mag 2= maison de taille modéré, Mag 3= un grand manoir, Mag 4=n'importe quelle batiment d'un seul tenant. La lumière illumine toutes les pièces ayant un plafond fais par l'homme. La lumière sort par tous les interstices de la maison.</t>
    </r>
  </si>
  <si>
    <t>Une bougie de cire bénie par un prêtre de Shallya (+2)</t>
  </si>
  <si>
    <t>Vous allumez un feu qui peut aller de la taille d'une bougie à celle d'un feu de camp. Ceux qui sont dans la zone éclairé réussissent automatiquemnt  tous les test d'E pour résister aux maladies. On peut même l'alimenter ou le diviser chacun des feu issus du premier ont les même propriété que le premier.</t>
  </si>
  <si>
    <t>une branche de chêne (+2)</t>
  </si>
  <si>
    <t>vous emprisonnez un démon, dans les tentacules de Hysh,profitant de la pureté de la lumière pour le renvoyer dans les Royaumes du Chaos. Si le sort est lancé avec succès, le bannissement se résout par le biais d’un test de FM opposé. Si vous le remportez, le démon disparaît ; si vous perdez, le démon reste. En cas d’égalité, vous restez tous deux bloqués en plein combat mental. Aucun des deux adversaires ne peut alors entreprendre la moindre action (pas même esquiver) tant que la lutte continue. Effectuez des tests de FM opposés à chacun de vos tours de jeu jusqu’à ce que l’un des deux l’emporte. Bannissement peut également servir à exorciser une créature possédée.</t>
  </si>
  <si>
    <t>Une rondache (+2)</t>
  </si>
  <si>
    <t>Vous créez une boule de lumière, de la taille d'une tête, qui ce déplace autour de vous. La boule dévie les coups qui vous prennent pour cible, une fois par round la boule peut parer une attaque au CàC qui vous pren pour cible en utilisant votre FM en guise de CC cette parade ne compte pas pour votre propre parade.</t>
  </si>
  <si>
    <t>8m</t>
  </si>
  <si>
    <t>Un cataplasme (+2)</t>
  </si>
  <si>
    <t>Vous aidez un nombre de personne égal à votre Mag. Le sort peut soit réduire de moitié le temp qu'il reste aux maladies ou d'un poison en annulant tous ses effets.</t>
  </si>
  <si>
    <t>une page tirée d’un livre (+2)</t>
  </si>
  <si>
    <t>vous ouvrez votre esprit à Hysh et laissez sa sagesse vous apporter la lumière sur un problème intellectuel des plus épineux. Une fois le sort terminé, vous pouvez effectuer un unique test de Connaissances avec un bonus de +30%.</t>
  </si>
  <si>
    <t>Une feuille de vélin vierge (+2)</t>
  </si>
  <si>
    <r>
      <t xml:space="preserve">Sort de contact: </t>
    </r>
    <r>
      <rPr>
        <sz val="11"/>
        <color theme="1"/>
        <rFont val="Franklin Gothic Medium"/>
        <family val="2"/>
      </rPr>
      <t>Tant que la personne dont vous toucher la main reste honnête il bénéficie d'un bonus de +30% aux tests de charisme et peut affecter le double de personne et ceux après aue les talent éloquence et orateur né est été appliqué. I n'y a aucun effet visuel sur la cible.</t>
    </r>
  </si>
  <si>
    <t xml:space="preserve"> une sphère de verre (+2)</t>
  </si>
  <si>
    <t>vos yeux brillent de l’éclat de la vérité. Vous pouvez percer les illusions, l’obscurité magique ou normale, l’invisibilité et toutes les formes de déguisement dans un rayon de 48m. Toutes les créatures dissimulées vous sont aussi révélées.</t>
  </si>
  <si>
    <t>Un miroir parfait (+3)</t>
  </si>
  <si>
    <t>Un trait de lumière jailli de votre main (ou du miroir). Les créatures du chaos prises dans le rayon doivent réussir un test de FM (-10% multiblié par votre Mag), ceux qui échouent ne peuvent plus ce déplacé. Cette lumière dure un nombre de round égal à votre valeur de Mag, le sort peut duré plus longtemp si vous sacrifiez une blessure par round.</t>
  </si>
  <si>
    <t>1d10 round</t>
  </si>
  <si>
    <t>un disque de mithril poli (+3)</t>
  </si>
  <si>
    <t>vous créez une explosion de lumière chatoyante aveuglant toutes les créatures comprises dans la zone. Utilisez le grand gabarit. Toutes les personnes affectées doivent effectuer un test d’Agilité. En cas d'échec chaque victime est aveuglée, ce qui réduit ses valeurs d’Ag, de M et de CC de moitié (arrondies à l’inférieur), tandis que sa CT tombe à 0. De plus, elle rate automatiquement tous ses tests de Perception liés à la vue. Les personnes qui réussissent le test initial ne subissent que l’équivalent du sort lueur éblouissante.</t>
  </si>
  <si>
    <t>un rameau d’un chêne frappé par la foudre (+3)</t>
  </si>
  <si>
    <t>Vous lacérez les vents de l'Aethyr, vous permettant ainsi de bannir un groupe de démons. Les démons affectés doivent réussir un test de FM, sous peine d’être bannis et renvoyés dans les Royaumes du Chaos</t>
  </si>
  <si>
    <t>une mèche de cheveux de la cible, coupée alors qu'elle était en bonne santé (+3)</t>
  </si>
  <si>
    <r>
      <t xml:space="preserve">Sort de contact: </t>
    </r>
    <r>
      <rPr>
        <sz val="11"/>
        <color theme="1"/>
        <rFont val="Franklin Gothic Medium"/>
        <family val="2"/>
      </rPr>
      <t>La cible est envelopée par les vent d'</t>
    </r>
    <r>
      <rPr>
        <i/>
        <sz val="11"/>
        <color theme="1"/>
        <rFont val="Franklin Gothic Medium"/>
        <family val="2"/>
      </rPr>
      <t>Hysh.</t>
    </r>
    <r>
      <rPr>
        <sz val="11"/>
        <color theme="1"/>
        <rFont val="Franklin Gothic Medium"/>
        <family val="2"/>
      </rPr>
      <t xml:space="preserve">Tous les dégats et maladies qui l'affectent sont guéris. </t>
    </r>
  </si>
  <si>
    <t>un diamant d’une valeur d’au moins 100 co (+3)</t>
  </si>
  <si>
    <t>vous focalisez l’énergie de Hysh qui se matérialise en une colonne meurtrière de lumière ardente. Utilisez le grand gabarit. Les créatures affectées reçoivent une attaque d’une valeur de dégâts de 4 et doivent réussir un test d’Ag sous peine de subir également les effets du sort lueur éblouissante. Colonne de gloire étant une invocation surpuissante, tous les sorciers présents dans un rayon de 7,5 kilomètres prennent conscience de la perturbation dans l’Aethyr provoquée par ce sort ; y recourir pour autre chose que la lutte directe contre les démons est très mal perçu par les doyens hiérophantes de l’Ordre de la Lumière</t>
  </si>
  <si>
    <t>DOMAINE DU METAL</t>
  </si>
  <si>
    <t>Un souffle d'air chaud (+1)</t>
  </si>
  <si>
    <t>Vous amenez un feu créer et utiliser par des humains  à brûler à son intensiter maximum sans combustible supplémentaire pendant 1d10 x 10 minutes.</t>
  </si>
  <si>
    <t xml:space="preserve">1min </t>
  </si>
  <si>
    <t>une bille d’acier (+1)</t>
  </si>
  <si>
    <t>Vous invoquez des sphères miroitantes d’acier qui gravitent autour de votre corps et vous protègent contre les attaques, avant de disparaître. Toutes les attaques dirigées contre vous subissent un malus de –10% en CC ou en CT, selon le cas.</t>
  </si>
  <si>
    <t>Une petite lime en métal (+1)</t>
  </si>
  <si>
    <t>Vous alterez une arme qui perd temporairement tous les effets positif qu'elle possède et son porteur subit un malus de -10% en CC. Les attributs négatifs de l'arme sont empliffié. Armes expérimental: enraye 88-96, explose 97-00. Armes lentes: donne a l'ennemis +20% aux parades et aux esquives. Armes épuisante: ne donnent aucun bonus. Armes peu fiables: enraye 92-97, explose 98-00.</t>
  </si>
  <si>
    <t>Un ciseau (+1)</t>
  </si>
  <si>
    <t>Vous pouvez faire apparaitre une inscription ineffaçable en passant la main sur un objet métallique. Chaque douzaine de mots augmentes le temp d'incantation d'une action. L'inscription apparait avec votre écriture.</t>
  </si>
  <si>
    <t>1d10</t>
  </si>
  <si>
    <t>5min</t>
  </si>
  <si>
    <t>un morceau de papier vierge (+1)</t>
  </si>
  <si>
    <t>vous recourez à la magie de la logique pour optimiser un test de compétence ou de caractéristique. Ce sort doit être lancé avant que le test ne soit effectué, sachant que loi de la logique peut vous assister vous ou l’un de vos alliés. La temps d’incantation aléatoire (1d10 actions complètes) couvre à la fois l’évaluation du problème et l’incantation à proprement parler. S’il est lancé avec succès, loi de la logique octroie un bonus de +20% au test correspondant de compétence ou de caractéristique.</t>
  </si>
  <si>
    <t>Une tige de fer (+1)</t>
  </si>
  <si>
    <r>
      <t>Sort de contact:</t>
    </r>
    <r>
      <rPr>
        <sz val="11"/>
        <color theme="1"/>
        <rFont val="Franklin Gothic Medium"/>
        <family val="2"/>
      </rPr>
      <t xml:space="preserve"> Un objet dur et inanimer evient aussi dur que de l'acier, l'apparence ne change pas mais le toucher est métallique. Cet effet augmente l'enc, accrois la difficulté des test de F pour défoncer les portes et autres obstacle, renforce les cordes, empèche les torche de prendre feu.</t>
    </r>
  </si>
  <si>
    <t>un clou rouillé (+1)</t>
  </si>
  <si>
    <t xml:space="preserve">un objet métallique sous votre influence,ce qui le rend inutilisable. Vous pouvez ainsi affecter un objet dont l’encombrement ne dépasse pas 75. </t>
  </si>
  <si>
    <t>Une lentille (+1)</t>
  </si>
  <si>
    <t>Vous pouvez connaitre le passer d'un objet en métal en le touchant. Par la suite vous pouvez vous rappeler de détail en faisant un test d'Int.</t>
  </si>
  <si>
    <t>Un petit disque d'acier (+2)</t>
  </si>
  <si>
    <t>Votre corp et votre esprit prennent les propriété du métal, vous gagnez un point d'armure sur tous le corps (jusqu'à 5PA) ainsiqu'un bonus de +10% de FM.</t>
  </si>
  <si>
    <t>une pointe de flèche en argent (+2)</t>
  </si>
  <si>
    <t xml:space="preserve"> vous créez un nombre de flèches d’argent égal à votre valeur de Mag, que vous pouvez lancer sur l’un ou plusieurs de vos adversaires. Les flèches d’argent d'Arha sont des projectiles magiques d’une valeur de dégâts de 3, qui disparaissent après avoir infligé leurs dégâts.</t>
  </si>
  <si>
    <t>un casque miniature en plomb (+2)</t>
  </si>
  <si>
    <t>sous votre influence, les armures d’un groupe d’ennemis, situé dans un rayon de 48m, se mettent à peser aussi lourd que du plomb. Utilisez le grand gabarit. Les créatures affectées subissent un malus de –10% en CC, CT et Ag, ainsi qu’un malus de –1 à leur M.</t>
  </si>
  <si>
    <t>Une fiole d'encre mêlée de paillettes d'or (+3)</t>
  </si>
  <si>
    <t>Ce sort peut être utiliser soit pour écrire un message soit pour en lire un. L'écriture fonctionne comme le sort inscription mais l'inscription est invisible.</t>
  </si>
  <si>
    <t>Un os fossilisé (+2)</t>
  </si>
  <si>
    <t>Un objet dolide et inanimée devient fragile et facilement cassable. L'effet est indécelable.  La difficulté pour détruire l'objet est réduite (1d10/2 crans).</t>
  </si>
  <si>
    <t>une fiole en verre vide (+2)</t>
  </si>
  <si>
    <t xml:space="preserve"> vous recourez à la magie pour guider les actions de vos alliés. Jusqu’au début de votre prochain tour de jeu, chaque personne affectée a le droit de relancer un unique test ou jet de dégâts.Le second résultat est définitif</t>
  </si>
  <si>
    <t>Une fleur pétrifiée (+2)</t>
  </si>
  <si>
    <r>
      <rPr>
        <b/>
        <sz val="11"/>
        <color theme="1"/>
        <rFont val="Franklin Gothic Medium"/>
        <family val="2"/>
      </rPr>
      <t xml:space="preserve">Sort de contact: </t>
    </r>
    <r>
      <rPr>
        <sz val="11"/>
        <color theme="1"/>
        <rFont val="Franklin Gothic Medium"/>
        <family val="2"/>
      </rPr>
      <t>Vous altérez la qualité d'un objet pour le faire paraitre plus précieux sa valeur est multiplié par 10.</t>
    </r>
  </si>
  <si>
    <t>un talisman représentant un marteau et une enclume (+2)</t>
  </si>
  <si>
    <r>
      <rPr>
        <b/>
        <sz val="11"/>
        <color theme="1"/>
        <rFont val="Franklin Gothic Medium"/>
        <family val="2"/>
      </rPr>
      <t>Sort de contact:</t>
    </r>
    <r>
      <rPr>
        <sz val="11"/>
        <color theme="1"/>
        <rFont val="Franklin Gothic Medium"/>
        <family val="2"/>
      </rPr>
      <t xml:space="preserve"> vous pouvez transformer un objet métallique en un autre. Cela ne change pas le type du métal, uniquement sa forme : vous pouvez,par exemple,transformer un bouclier de métal en urne.Ce sort ne fonctionne pas sur les objets magiques. La qualité de fabrication du nouvel objet, s’il est besoin de la déterminer, dépend d'un test de Focalisation. Façonner un objet de qualité exceptionnelle correspond à un test Très difficile (–30%), tandis qu’un objet de bonne qualité s’obtient par un test Difficile (–20%). Un test de difficulté Moyenne produit un objet de qualité moyenne, alors qu’un test de Focalisation manqué, quelle qu’en soit la difficulté, ne donne qu’un objet de qualité médiocre. </t>
    </r>
  </si>
  <si>
    <t>une plume de griffon (+3)</t>
  </si>
  <si>
    <r>
      <rPr>
        <b/>
        <sz val="11"/>
        <color theme="1"/>
        <rFont val="Franklin Gothic Medium"/>
        <family val="2"/>
      </rPr>
      <t>Sort de contact:</t>
    </r>
    <r>
      <rPr>
        <sz val="11"/>
        <color theme="1"/>
        <rFont val="Franklin Gothic Medium"/>
        <family val="2"/>
      </rPr>
      <t xml:space="preserve"> Vous enchantez temporairement un objet, ce qui confère un bonus de +5% à l’une des caractéristiques du porteur. La fonction magique de l’objet doit rester en adéquation avec sa forme : vous pouvez ainsi enchanter une épée pour conférer un bonus en CC ou un serre-tête pour un bonus en Soc. L’objet est considéré comme magique. Un même objet ne peut être enchanté qu'une seule fois.</t>
    </r>
  </si>
  <si>
    <t>Une drachme d'extrait de sulfure d'arsenie (+3)</t>
  </si>
  <si>
    <t>Vous percez les secrets d'un objet (composition et propriété). Avec un test focalisation (-10%) vous pouvez découvrir les propriétés d'un objet magique pour chaque degré de réussite vous apprenez une propriété, les néfaste en dernier.</t>
  </si>
  <si>
    <t>une page de livre écrit par un dément (+3)</t>
  </si>
  <si>
    <t>vous tentez de transformer un esprit malade en esprit sain, ce qui reste une tâche périlleuse. L’incantation du sort s’accompagne d’un test de Focalisation. S’il est réussi, la cible perd 1d10 points de Folie. En revanche, si le test est manqué, la cible gagne 1d10 points de Folie.Transmutation de la folie n’agit pas sur les animaux.</t>
  </si>
  <si>
    <t xml:space="preserve"> un petit fourreau doré très ouvragé d’une valeur minimale de 75 co (+3)</t>
  </si>
  <si>
    <t>vous enveloppez de l’étreinte de Chamon un objet magique, ce qui neutralise ses pouvoirs. L’objet perd alors toute fonction magique.</t>
  </si>
  <si>
    <t>Un sablier (+1)</t>
  </si>
  <si>
    <t>Vous prononcez des paroles de consolation pour un individu lourdement affecté par le récent trépas d'un parent. Tous effet de peur ou de terreur, tout malus de caractéristique et tout effet de folie infligé par le décès est éliminé ou annulé.</t>
  </si>
  <si>
    <t>une poignée de terre prise sur une tombe (+1)</t>
  </si>
  <si>
    <t>Vous voyez des esprits et des âmes, normalement invisibles à l’œil nu. Quand un être vivant trépasse, vous pouvez voir son âme quitter son corps</t>
  </si>
  <si>
    <t>Un couteau aiguisé (+1)</t>
  </si>
  <si>
    <r>
      <t xml:space="preserve">Vous vous imprégnez de </t>
    </r>
    <r>
      <rPr>
        <i/>
        <sz val="11"/>
        <color theme="1"/>
        <rFont val="Franklin Gothic Medium"/>
        <family val="2"/>
      </rPr>
      <t>Shyish</t>
    </r>
    <r>
      <rPr>
        <sz val="11"/>
        <color theme="1"/>
        <rFont val="Franklin Gothic Medium"/>
        <family val="2"/>
      </rPr>
      <t>, dégageant une aura menaçante vous gagnez un bonus de +1% au test d'intimidation.</t>
    </r>
  </si>
  <si>
    <t xml:space="preserve"> deux sous de cuivre (+1)</t>
  </si>
  <si>
    <r>
      <rPr>
        <b/>
        <sz val="11"/>
        <color theme="1"/>
        <rFont val="Franklin Gothic Medium"/>
        <family val="2"/>
      </rPr>
      <t>Sort de contact</t>
    </r>
    <r>
      <rPr>
        <sz val="11"/>
        <color theme="1"/>
        <rFont val="Franklin Gothic Medium"/>
        <family val="2"/>
      </rPr>
      <t>: par un simple contact de vos doigts, vous mettez un terme à l’existence d’une personne aux portes de la mort. Douleurs abrégées tue ainsi quiconque n'ayant plus que 0 points de Blessures et ayant déjà reçu un coup critique. Ce sort fonctionne sur les monstres, les animaux et même les PJ. Les âmes ainsi libérées sont immunisées contre les sorts tels que dernières volontés mais restent des cibles pour la résurrection nécromantique</t>
    </r>
  </si>
  <si>
    <t>une faux métallique miniature (+1)</t>
  </si>
  <si>
    <t>une faux d’énergie améthyste se matérialise entre vos mains. Elle est considérée comme une arme magique dotée de l’attribut rapide et d’une valeur de dégâts de 5.Vous recevez également un bonus de +10% en CC quand vous la maniez. Ce sort reste actif pendant un nombre de rounds égal à votre valeur de Mag. Vous pouvez prolonger cette durée en réussissant un test de FM à chaque round suivant.</t>
  </si>
  <si>
    <t>1an</t>
  </si>
  <si>
    <t>De la terre issue d'une tombe profanée (+2)</t>
  </si>
  <si>
    <t>Vous lancez un sort sur un cadavre ou une tombe. Quiconque profane la cible du sort subis les effets de la malédiction, un malus de -10% aux tests de FM, Int, Soc ainsi que un point de folie pendant une semaine.</t>
  </si>
  <si>
    <t>Un clou de fer travaillé à froid (+2)</t>
  </si>
  <si>
    <t>Vous endormez un des membres d'une cible. Vous pouvez choisir le membre ciblé qui sera inutile. La victime subie les mêmes effets que si le membre était amputé.</t>
  </si>
  <si>
    <t>un petit sablier (+2)</t>
  </si>
  <si>
    <r>
      <rPr>
        <b/>
        <sz val="11"/>
        <color theme="1"/>
        <rFont val="Franklin Gothic Medium"/>
        <family val="2"/>
      </rPr>
      <t>Sort de contact:</t>
    </r>
    <r>
      <rPr>
        <sz val="11"/>
        <color theme="1"/>
        <rFont val="Franklin Gothic Medium"/>
        <family val="2"/>
      </rPr>
      <t xml:space="preserve"> par votre influence, un objet non magique dont l’encombrement ne dépasse pas 75 se délabre. Les objets de qualité médiocre ou de qualité moyenne sont réduits en poussière. Les objets de bonne qualité  deviennent de qualité médiocre et ceux d’excellente qualité deviennent de qualité moyenne. Reportez-vous au Chapitre 5 : L’équipement pour plus de renseignements sur l’encombrement des objets courants et leur qualité.</t>
    </r>
  </si>
  <si>
    <t>Un morceau de pierre ou de bois pris sur la clôture d'un cimetière (+2)</t>
  </si>
  <si>
    <t>Après avoir lancer le sort tant que vous restez immobile les morts vivants sont incapable ce vous approchez à moins de 4 fois votre Mag mètres. Les momies, vampires, revenants et les spectres peuvent effectuer un test de FM opposé pour ignorer les effets.</t>
  </si>
  <si>
    <t>Un clou de cercueil (+2)</t>
  </si>
  <si>
    <t>Vous et vos alliés êtes sans peur</t>
  </si>
  <si>
    <t>Un crâne humain (+2)</t>
  </si>
  <si>
    <t>Vous invoquez le vent pourpre autour d'une créature éthéré. La cible doit réussir un test de FM ou prendre brutalement conscience de son état. Si elle échoue elle subie un malus de -10% aux tests de CC et ne peut effectuer qu'une demi-action à son prochain tour. La cible doit faire un test au début de son tour pour se tirer des effets. Si la créature échoue trois fois au test il est libéré du monde des mortels.</t>
  </si>
  <si>
    <t>Une fiole de sang (+2)</t>
  </si>
  <si>
    <t>Vous aspirez l'essence vital d'un ennemi et l'utilisez pour vous soigner. La cible perd 1d10 blessures peut importe son BE et son armure à moins qu'elle ne réussisse un test de FM. Vous ne pouvez épassé votre maximum de point de blessures. ce sort est sans effet sur les démons et les morts-vivants.</t>
  </si>
  <si>
    <t>Une tige de rose portant des épines (+2)</t>
  </si>
  <si>
    <r>
      <t xml:space="preserve">Vous utilisez les tentacules de </t>
    </r>
    <r>
      <rPr>
        <i/>
        <sz val="11"/>
        <color theme="1"/>
        <rFont val="Franklin Gothic Medium"/>
        <family val="2"/>
      </rPr>
      <t>Shyish</t>
    </r>
    <r>
      <rPr>
        <sz val="11"/>
        <color theme="1"/>
        <rFont val="Franklin Gothic Medium"/>
        <family val="2"/>
      </rPr>
      <t xml:space="preserve"> pour lier vos ennemis. Ceux qui sont affectés doivent réussir un test FM pour ne pas êtres assomer. Ils peuvent effectuer un test au début de leur tours pour ce libérer, ils reste assomés sinon.</t>
    </r>
  </si>
  <si>
    <t>un morceau de vélin (+2)</t>
  </si>
  <si>
    <t>vous pouvez poser une question à l’âme libérée d’un personnage qui vient de perdre la vie dans un rayon de 12m. Le sort doit être lancé dans la minute qui suit la mort du personnage (6 rounds), sans quoi, son âme aura déjà atteint le royaume de Morr. L’âme n’est pas obligée de répondre la vérité ou même quoi que ce soit. Dernières volontés ne peut être lancé sur une créature sans âme, comme un démon ou un mort-vivant.</t>
  </si>
  <si>
    <t>Un morceau d'un des vêtements que le défunt portrait de son vivant (+2)</t>
  </si>
  <si>
    <t>Vous pouvez poser une question et obtenir une réponse d'un défunt particulier, tant qu'il est possible de répondre par un nombre de coup frappés ou par oui ou non. L'esprit n'est pas forcé de répondre, n'en sait pas plus que de son vivant et peut mentir. Ce sort nécessite a présence du cadavre ou de l'un des descendants vivant du défunt.</t>
  </si>
  <si>
    <t>une fiole de liquide d’embaumement (+2)</t>
  </si>
  <si>
    <t xml:space="preserve"> votre influence sur la mort est telle que vous pouvez brièvement repousser l’inévitable. Seuil de la mort vous affecte ainsi que tous vos alliés. Quand une personne affectée par le sort est tuée, elle peut alors effectuer une dernière demi-action à son tour de jeu normal, avant de réellement mourir. Dès que l’action est résolue, la mort vient réclamer son dû.</t>
  </si>
  <si>
    <t>un peu de lierre coupé sur la tombe d’un prêtre (+3)</t>
  </si>
  <si>
    <t>La cible se met à vieillir à vue d’œil. La cible doit réussir un test de F, sous peine de perdre de façon permanente 1d10% de sa valeur de F et d’E. Si ce sort affecte les animaux, il reste sans effet sur les démons et les morts-vivants. De même, il n’agit pas sur les objets ou les matières naturelles comme la nourriture, les plantes, le cuir, etc.</t>
  </si>
  <si>
    <t>une améthyste d’une valeur minimale de 50 co (+3)</t>
  </si>
  <si>
    <t>vous appelez un vent mortel de Shyish. Utilisez le grand gabarit. Ceux qui sont affectés par le sort perdent 1d10 points de Blessures, quels que soient leur BE et leur armure. En raison de la nature cataclysmique de cette invocation, tous les sorciers dans un rayon de 7,5 kilomètres prennent conscience de la perturbation de l’Aethyr causée par le sort. Les seigneurs de l’Ordre d’Améthyste ont mille façons aussi cruelles qu’insolites de punir ceux qui recourent à ce sort trop souvent ou sans bonne raison</t>
  </si>
  <si>
    <t>Le cage thoracique d'un geôlier mort (+2)</t>
  </si>
  <si>
    <r>
      <rPr>
        <b/>
        <sz val="11"/>
        <color theme="1"/>
        <rFont val="Franklin Gothic Medium"/>
        <family val="2"/>
      </rPr>
      <t xml:space="preserve">Sort de contact: </t>
    </r>
    <r>
      <rPr>
        <sz val="11"/>
        <color theme="1"/>
        <rFont val="Franklin Gothic Medium"/>
        <family val="2"/>
      </rPr>
      <t>Vous emprisonnez l'âme d'une victime, en la scellant dans un réceptacle durable, la victime est réduit à l'état de légume en l'abscence de son âme, il doit être nourrie par autrui et est toujours sujet au maladies et poisons. N'importe qu'elle sorcier d'Améthyste ou prêtre de Morr peut desceller l'urne en présence du corps de la victime pour qu'elle rejoigne son corp et gagne 1d10/2 point de folie. Si le contenant est ouvert par un non initié ou loin du corp de la victime son âme se perd dans le vaste monde et deviens un fantôme. Ce sort est particulièrement puissant et tous les sorciers dans les 7,5Km seront au courant que ce sort a été lancé.</t>
    </r>
  </si>
  <si>
    <t>Le globe oculaire d'un meurtrier décapité (+3)</t>
  </si>
  <si>
    <t>Vous extirpez l'âme d'une cible, la victime meurt immédiatement et ses restes se flétrissent horriblement à moins qu'elle ne réussisse un test de FM opposé. Les répercution de se sort sont resenties à 7,5 Km à la ronde par tous les sorciers.</t>
  </si>
  <si>
    <t>DOMAINE DES OMBRES</t>
  </si>
  <si>
    <t xml:space="preserve"> un morceau de charbon (+1)</t>
  </si>
  <si>
    <t>vous vous enveloppez de ténèbres, ce qui vous rend presque indétectable. Vous bénéficiez d’un bonus de +20% aux tests de Dissimulation.</t>
  </si>
  <si>
    <t>Un globe oculaire de monstre (+1) ou n'importe quel objet de qualité exceptionelle (+1) selon l'option choisie durant l'incantation.</t>
  </si>
  <si>
    <t>Un objet d'un enc ne dépassant pas 75 apparaît sans valeur ou précieux, au choix. L'apparence n'affecte pas les  qualités réelle de l'objet. Les test d'évaluation subissent un malus de -20%</t>
  </si>
  <si>
    <t>une mèche de cheveux d’un membre de la race imitée (+1)</t>
  </si>
  <si>
    <t xml:space="preserve"> vous pouvez prendre l’apparence (ce qui inclut les vêtements, l’armure et le reste) d’un autre humanoïde vivant dont la taille n’excède pas trois mètres (humain, elfe, orque, etc.) pour un nombre de rounds égal à dix fois votre valeur de Magie. Le sort ne déguise aucunement votre voix, uniquement votre aspect physique. Vous pouvez ainsi adopter l’apparence d’un orque, mais si vous ne pratiquez pas la langue gobeline, vous seriez bien inspiré de ne pas ouvrir la bouche en présence de peaux-vertes. Si vous vous comportez de manière suspecte, les observateurs auront droit à un test d’Int pour percer l’illusion. Si vous cherchez à ressembler à un individu spécifique, il vous faudra réussir un test de Focalisation pour parfaire le déguisement. Sans cela,vous aurez l’apparence d’un membre sans particularité de la race correspondante</t>
  </si>
  <si>
    <t>Charme Changeant</t>
  </si>
  <si>
    <t>Un pu de maquillage de bonne qualité (+1)</t>
  </si>
  <si>
    <r>
      <t xml:space="preserve">Sort de contact: </t>
    </r>
    <r>
      <rPr>
        <sz val="11"/>
        <color theme="1"/>
        <rFont val="Franklin Gothic Medium"/>
        <family val="2"/>
      </rPr>
      <t>vous altérez le pouvoir de séduction de la cible, en bien ou en mal. L'effet consiste à lui infliger un bonu ou un malus de 10% en Soc. Le sort dure un nombre d'heure égal à votre Mag. Une cible non consentante peut effectuer un test de FM opposé.</t>
    </r>
  </si>
  <si>
    <t>une rasade de bière (+1)</t>
  </si>
  <si>
    <t>La cible doit alors réussir un test de FM, sous peine de se retrouver désorientée. La personne ainsi désorientée doit effectuer un jet de pourcentage et consulter la table désorientation pour déterminer ce qu’elle fait jusqu’à la fin du sort.</t>
  </si>
  <si>
    <t>Des bouts d'ongles de la personne à oublier (+1)</t>
  </si>
  <si>
    <t>Un personnage oublie totalement votre existence, à moins qu'elle réussisse un test de FM opposé. Elle se souviendra de tous si elle vous voie.</t>
  </si>
  <si>
    <t>Une pincée de rien en particulier (+1)</t>
  </si>
  <si>
    <t>Vous devenez insignifiant, les gens ne vous remarques pas et ne se rappel pas de vous. Les gens doivent réussir un test de FM opposé afin de s'approcher de vous et de vous parler, à moins que vous n'engagiez la conversation. Si ils sont distrait par autre chose ils ont besoin d'un autre test pour vous remarquer. Les gens qui vous ont parler ont besoins d'un test de FM pour se rappeler de détails préçis.</t>
  </si>
  <si>
    <t>Un fragment du sabot d'un cheval qui a beaucoup voyagé (+2)</t>
  </si>
  <si>
    <t>Vous invoquez un destrier d'ombre qui disparaitra à l'aube. Il possède le même profil qu'un cheval de selle ordinaire  ainsi que des compétences dissimulation (+30%) et orientation. Il voyage à vitess max sans se fatigué à 1,5 fois la vitesse d'un cheval de selle normal. Il ne peut porter plus que vous et votre équipement. Il disparaitra à l'aube dans une ombre. Vous pouvez choisir quelqun d'autre comme cavalier.</t>
  </si>
  <si>
    <t>un schéma représentant votre action illusoire (+2)</t>
  </si>
  <si>
    <t>Ce sort vous permet de réaliser une action tout en donnant l’impression de faire complètement autre chose. Votre apparence reste la même, mais votre activité apparente est toute différente : ainsi, vous pouvez faire croire à tous que vous feuilletez un livre, alors que vous êtes en réalité en train de mettre votre poing dans la figure de quelqu’un. Si votre activité (une attaque, un sort, un larcin, etc.) affecte quelqu’un d'autre, la victime a droit à un test d’Int pour percer l’illusion. Action secrète reste actif pendant 1d10 rounds. Si l’incantation est réussie, le sort dissimule également l’action qui consiste à le lancer.</t>
  </si>
  <si>
    <t>Un garrot qui a été utilisé pour étrangler un homme (+2)</t>
  </si>
  <si>
    <t>Vous utilisez une corde d'ombre pour étrangler une cible, elle doit réussir un test d'E pour résister au effet du sort (mais pas au sort). Ce sort peut être maintenu au prix d'une demi-action par tour mais vous ne pouvez pas en lancer d'autres sorts pendant ce temps. Le test d'E pour ce libérer prend un malus de -10% par round. Au premier  échec la cible subit 1 dommage cumulé aux dommage précedents. Si la victime échous un test elle n'a plus le droit à d'autre test. Le sort stop quand vous le décider ou quand on vous y force. Les réglementations de concentration s'appliquent.</t>
  </si>
  <si>
    <t>18m</t>
  </si>
  <si>
    <t>Une dose de poison de lotus noir récolté dans l'ombre (+2)</t>
  </si>
  <si>
    <t>Les ombres qui vous entourent devienne brûlantes comme de l'acide. Tous ennemis dans un rayon de 18m touché par une ombre projeté par une source de lumière supérieur à une torche subit 3 dégat. L'ombre doit être celle d'un objet un batiment ne compte pas.</t>
  </si>
  <si>
    <t>les yeux d’un triton (+2)</t>
  </si>
  <si>
    <t>vous créez une zone de ténèbres tourbillonnantes et impénétrables. Utilisez le grand gabarit. Les personnes prises dans la zone d’effet ne peuvent voir, même si elles bénéficient du talent Vision nocturne. De plus, la confusion engendrée par ces ténèbres limite à une demi-action par round les activités de ceux qui ne réussissent pas un test de FM au début de leur tour de jeu.</t>
  </si>
  <si>
    <t>Un lambeau d'étoffe issue de la robe d'un revenant (+2)</t>
  </si>
  <si>
    <t>Vous utilisez le pouvoir de l'illusion pour prendre une apparence effrayante et meurtrière. Vous sucitez la peur.</t>
  </si>
  <si>
    <t>un voile de tissu très léger (+2)</t>
  </si>
  <si>
    <t>vous vous enveloppez de magie et disparaissez de vue. Tant que vous restez invisible, aucun tir ne peut vous prendre pour cible,ni même un projectile magique. Toutes vos attaques au corps à corps bénéficient d’un bonus de +20% en CC. Toute personne située dans un rayon de 4 mètres (2 cases) peut tenter un test de Perception Difficile (–20%) pour vous détecter par le biais de ses autres sens : si le test est réussi, elle peut vous attaquer, mais avec un malus de –30% en CC ou en CT, selon le cas. Vous ne pouvez lancer ce sort que sur vous.</t>
  </si>
  <si>
    <t>Le suaire d'un cadavre enterré depuis au moins un an (+2)</t>
  </si>
  <si>
    <r>
      <rPr>
        <b/>
        <sz val="11"/>
        <color theme="1"/>
        <rFont val="Franklin Gothic Medium"/>
        <family val="2"/>
      </rPr>
      <t xml:space="preserve">Sort de contact: </t>
    </r>
    <r>
      <rPr>
        <sz val="11"/>
        <color theme="1"/>
        <rFont val="Franklin Gothic Medium"/>
        <family val="2"/>
      </rPr>
      <t>Sous votre influence un individu se comporte comme si il était mort. Cette personne continue à ressentir son environnement mais ne peut pas intéragir d'aucune manière. Il continu aussi à avoir besoin des éléments indispensable à la vie (hydratation et nourriture). cet état persiste jusqu'à ce que vous décidiez d'y mettre fin d'une pensée ou jusqu'à ce qu'un nombre de jour égal à votre Mag. Une cible non consantente peut résister à ce sort en réussissant un test de FM.</t>
    </r>
  </si>
  <si>
    <t>un lambeau de la toge d’un revenant (+3)</t>
  </si>
  <si>
    <t>vous adoptez l’apparence d’une créature de pur cauchemar. Vous provoquez ainsi la Terreur (cf. Chapitre 9: Le meneur de jeu pour plus de détails).</t>
  </si>
  <si>
    <t xml:space="preserve"> un poignard en fer forgé à froid (+3)</t>
  </si>
  <si>
    <t>vous invoquez un nombre de poignards d’ombre égal à votre valeur de Mag, que vous pouvez lancer sur un ou plusieurs de vos adversaires. Les poignards d’ombre sont des projectiles magiques d’une valeur de dégâts de 3. De plus, leur nature immatérielle ignore toute armure non magique censée réduire les dégâts.</t>
  </si>
  <si>
    <t>Un morceau du plus fin velours en forme de disaue parfais (+3)</t>
  </si>
  <si>
    <r>
      <t>Sort de contact:</t>
    </r>
    <r>
      <rPr>
        <sz val="11"/>
        <color theme="1"/>
        <rFont val="Franklin Gothic Medium"/>
        <family val="2"/>
      </rPr>
      <t xml:space="preserve"> Choisissez un personnage ou un objet d'un enc de inférieur ou égal à 200, qui se trouve entièrement dans l'ombre. La cible devient invisible, silencieuse et partiellement intangible (on ne peut l'affecter physiquement). Toutefois la cible peut agir physiquement. Les effets dure temp que la cible reste dans l'ombre, l'absence de lumière n'est pas une ombre.</t>
    </r>
  </si>
  <si>
    <t xml:space="preserve"> un prisme en cristal (+3)</t>
  </si>
  <si>
    <t>Vous créez une illusion simulant la réalité à la quasiperfection, comprenant effets visuels, sonores et olfactifs. Utilisez le grand gabarit. Vous pouvez donner pratiquement n’importe quelle apparence à la zone d'effet. Illusion ultime persiste pendant un nombre de rounds égal à votre valeur de Magie,mais vous pouvez en prolonger la durée en réussissant un test de FM à chaque round suivant. Le maintien de l’illusion se fait au prix d’une demi-action. De plus, si vous lancez le moindre autre sort, l’illusion disparaît instantanément. Les observateurs ont droit à un test d’Intelligence pour percer l’illusion s’ils ont quelque raison de suspecter une ruse. Les effets précis de l’illusion sont laissés au bon sens du MJ.</t>
  </si>
  <si>
    <t>les yeux d’une chimère (+3)</t>
  </si>
  <si>
    <t>Ce sort est une version plus redoutable du sort désorientation, pouvant affecter plusieurs cibles. Utilisez le grand gabarit. Toute personne comprise dans la zone d'effet doit réussir un test de FM, sous peine de subir les effets du sort désorientation.</t>
  </si>
  <si>
    <t>DOMAINE DE LA VIE</t>
  </si>
  <si>
    <t>1semaine</t>
  </si>
  <si>
    <t xml:space="preserve"> une poignée de nourriture pour animaux (+1)</t>
  </si>
  <si>
    <t>à l’instar des animaux qui s’engraissent pour passer l’hiver, vous permettez au personnage que vous touchez de se nourrir en stockant l’énergie de Ghyran. Le bénéficiaire du sort n’aura pas besoin de manger pendant 1 semaine, mais il devra toujours étancher sa soif.</t>
  </si>
  <si>
    <t>Un peu de sève (+1)</t>
  </si>
  <si>
    <r>
      <t xml:space="preserve">Sort de contact: </t>
    </r>
    <r>
      <rPr>
        <sz val="11"/>
        <color theme="1"/>
        <rFont val="Franklin Gothic Medium"/>
        <family val="2"/>
      </rPr>
      <t>La cible bénéficie d'un bonus de +20% aux tests d'escalade et de manœuvres de combat effectués sur des surfaces naturelles. Le bonus s'applique le plu souvent au tests d'escalade et d'Ag</t>
    </r>
  </si>
  <si>
    <t>1H</t>
  </si>
  <si>
    <t>Une poignée de terre humide (+2)</t>
  </si>
  <si>
    <t>Vous entrez en communion avec l'arbre dans lequel vous êtes installés. Les arbres ne peuvent mentir mais ils mettent du temp à répondre. Les arbres peuvent ne pas vouloir colaborer avec vous en fonction de votre comportement et de celui de vos compagnons. Si l'arbre fais partie d'un bosquet ou d'une forêt il est susceptible de connaitre des information des autres arbres du domaine. Après l'heure d'incantation vous vous entretenez une autre heure avec l'arbre toutefois cela équivaut à une minute de converstion humaine.</t>
  </si>
  <si>
    <t>5m</t>
  </si>
  <si>
    <t>une fiole de la sueur d’un honnête homme (+2)</t>
  </si>
  <si>
    <t>vos environs immédiats sont irradiés de la chaleur de l’été. Ceux qui sont pris dans la zone d'effet suent à grosses gouttes et se sentent incroyablement las, comme s’ils venaient de travailler une journée entière sous un soleil de plomb. Ils subissent un malus de –20% à tous leurs tests.</t>
  </si>
  <si>
    <t>Une petite statuette d'argile à votre effigi (+3)</t>
  </si>
  <si>
    <t>Votre peau devient aussi dur que l'argile et vos valeurs de F et d'E sont doublés, mais vos valeurs d'Ag et de M sont réduite de moitié.</t>
  </si>
  <si>
    <t>Une feuille de chêne (+2)</t>
  </si>
  <si>
    <t>Vous vous entourrez d'un tourbillon de feuille. Les tests de CT contre vous subissent un malus de -20%.</t>
  </si>
  <si>
    <t>2+</t>
  </si>
  <si>
    <t>A portée de main</t>
  </si>
  <si>
    <t>Une jeune pousse vivante (+2)</t>
  </si>
  <si>
    <r>
      <t xml:space="preserve">Vous canalisez le pouvoir de </t>
    </r>
    <r>
      <rPr>
        <i/>
        <sz val="11"/>
        <color theme="1"/>
        <rFont val="Franklin Gothic Medium"/>
        <family val="2"/>
      </rPr>
      <t>Ghyran</t>
    </r>
    <r>
      <rPr>
        <sz val="11"/>
        <color theme="1"/>
        <rFont val="Franklin Gothic Medium"/>
        <family val="2"/>
      </rPr>
      <t>pour augmenter de façon spectaclaire la croissance d'une plante. Après avoir utiliser une action pour l'incantation vous vous concentrez sur une plante ou une graine à portée de main, pendant votre concentration elle pousse à une vitesse de une journée par action dépenssé. 15 min vale une saison et en 1h un arbre grandit d'un an. Si vous vous concentrer trop longtemps la plante peut mourir. Les plantes doivent pousser dans un sol normalement capable de les accueillir.</t>
    </r>
  </si>
  <si>
    <t>une poignée d’engrais naturel (+2)</t>
  </si>
  <si>
    <t xml:space="preserve"> En concentrant toute la puissance de la magie de la Vie sur une zone ou un être, vous pouvez, au choix, agir sur une parcelle de terre de la taille d’un champ agricole ou sur un être vivant de n’importe quelle race. Si c’est un champ, il regorgera littéralement de vie et la prochaine récolte promettra d’être des plus riches. S’il s’agit d’un être vivant, le processus de reproduction sera assurément déclenché si toutes les autres conditions normales (en particulier l’accouplement) sont satisfaites.</t>
  </si>
  <si>
    <t>Une goutte d'eau pure issue d'une source naturelle (+1)</t>
  </si>
  <si>
    <r>
      <t>Sort de contact:</t>
    </r>
    <r>
      <rPr>
        <sz val="11"/>
        <color theme="1"/>
        <rFont val="Franklin Gothic Medium"/>
        <family val="2"/>
      </rPr>
      <t xml:space="preserve"> Vous convertissez une quantité de liquide assez importante pour étanché la soif d'une douzaine de personne pendant une journée en un breuvage légerement fermenté de votre choix. Le liquide non consommé reprend sa forme après 24H.</t>
    </r>
  </si>
  <si>
    <t>(1-10)*0,5</t>
  </si>
  <si>
    <t>une dague (+1)</t>
  </si>
  <si>
    <t>pour vous soigner, vous absorbez l’énergie de la terre sur laquelle vous vous tenez. Il vous faut pour cela vous trouver sur de la terre. Si l’incantation est réussie, fluide terrestre vous soigne d’un nombre de points de Blessures égal au nombre de demi-actions que vous passez à lancer le sort (maximum 10).Vous ne pouvez lancer ce sort sur quelqu’un d’autre.</t>
  </si>
  <si>
    <t xml:space="preserve"> une baguette de sourcier bénie par un prêtre de Taal (+3)</t>
  </si>
  <si>
    <t>Vous faites jaillir un geyser. Ce sort ne fonctionne que sur de la terre naturelle. Utilisez le grand gabarit. Les créatures prises dans l'éruption d'eau reçoivent une attaque d’une valeur de dégâts de 4 et sont projetées de 4m dans la direction de votre choix. Elles sont aussi mises à terre, et il leur faut réussir un test d’E, sans quoi elles se retrouvent assommées pour 1d10 rounds. Une fois le premier jaillissement passé, une mare se forme dans la zone couverte par le gabarit, procurant de l’eau fraîche et potable pour la prochaine heure.</t>
  </si>
  <si>
    <t>une fiole de neige fondue récoltée au sommet d’une montagne (+3)</t>
  </si>
  <si>
    <t xml:space="preserve"> Vous recouvrez d’une épaisse couche de givre tout ce qui se trouve dans la zone spécifiée sur un diamètre de 10m. Toute créature affectée reçoit une attaque d’une valeur de dégâts de 4 et doit réussir un test de FM ou se retrouver sans défense pendant 1 round. Le givre subsiste pendant un nombre de minutes égal à votre valeur de Mag. Les vitesses de déplacement dans la zone sont réduites de moitié.</t>
  </si>
  <si>
    <t>Une épine de ronce (+1)</t>
  </si>
  <si>
    <t>Vous faites poussez des épines dans le corps d'un personnage ce qui lui cause d'insoutenable douleurs. La victime doit réussir un test de FM à chacun de ses tours ou perdre 1 point de blessure quels que soit son BE et son armure, ainsi que subir un malus de -20% à tous ses test pendant un tour.</t>
  </si>
  <si>
    <t>une bonbonne de vin (+2)</t>
  </si>
  <si>
    <t>vous entrez en communion avec l’esprit d’une rivière. Pour pouvoir lancer ce sort, vous devez être immergé dans la rivière en question au moins jusqu’à la taille.Votre magie et une partie de vousmême se diffusent dans l’eau,vous permettant de poser quelques questions à la rivière.Vous pouvez demander à l’onde tout ce qui s’est passé sur ou dans le cours d’eau depuis 24 heures et jusqu’à 1,5 kilomètre en amont ou en aval. Les réponses seront très générales.Vous pouvez par exemple apprendre que deux bateaux ont descendu la rivière et que l’un d’entre eux était particulièrement grand ; vous ne découvrirez pas les noms des embarcations ou de leurs passagers. Si des orques ont attaqué l’un des bateaux, vous en serez éventuellement renseigné, sans pour autant apprendre de quelle tribu ceux-ci étaient issus. Murmure de la rivière reste actif pendant un nombre de minutes égal à votre valeur de Magie.</t>
  </si>
  <si>
    <t>une clé de fer (+2)</t>
  </si>
  <si>
    <t>vous disparaissez dans la terre et réapparaissez sur une zone ciblé. Votre lieu de départ aussi bien que celui d’arrivée doivent avoir un sol de terre naturelle ; cela signifie par exemple que vous ne pouvez lancer ce sort si vous vous trouvez dans un bâtiment ou une rue pavée.</t>
  </si>
  <si>
    <t>Une épine de ronce qui a déjà écorché quelqu'un (+2)</t>
  </si>
  <si>
    <t>Vous provoquez une éruption de ronce d'un diamètre de 10m. Quiconque est pris dans les ronçes voit sa valeur de mouvement réduite de moitié et subit 4 points de dégats.</t>
  </si>
  <si>
    <t>De la mouss qui pousse sans avoir été foulée epuis une décennie (+2)</t>
  </si>
  <si>
    <r>
      <rPr>
        <b/>
        <sz val="11"/>
        <color theme="1"/>
        <rFont val="Franklin Gothic Medium"/>
        <family val="2"/>
      </rPr>
      <t xml:space="preserve">Sort de contact: </t>
    </r>
    <r>
      <rPr>
        <sz val="11"/>
        <color theme="1"/>
        <rFont val="Franklin Gothic Medium"/>
        <family val="2"/>
      </rPr>
      <t>Vous vous déplacez dans les étendues sauvage sans laissé aucune trace dérrière vous. Ce sort s'achève quand vous croisé une construction non naturelle ou un sentier fais par une créature intelligente, quand vous coupez du bois vivant pour un feu ou un abris ou quand vous avez parcouru plus de 150Km. Vous pouvez étendre le sort à un nombre de personne égal à votre Mag et le relancer plusieurs fois.</t>
    </r>
  </si>
  <si>
    <t>Une branche tombée d'un arbre (+1)</t>
  </si>
  <si>
    <t>Vous êtes à l'affût des signes de la terre et des arbres. Vous obtenez un bonus de +20% aux tests destiner à pister ou à obtenir des informations sur ceux qui ont récemment taversés une étendu sauvage. Vous pouvez continuer jusqu'à ce que vous croisiez une construction non naturel.</t>
  </si>
  <si>
    <t>une fiole de l’eau d’un bassin sacré (+3)</t>
  </si>
  <si>
    <t>Vous assainissez de toute maladie végétale une parcelle de terre pouvant aller jusqu’à 2 kilomètres carrés. Cela a pour effet de sauver les plantes, les arbres, les cultures et autres végétaux, et immunise la zone contre ces mêmes maladies pour le reste de l’année. Il est également possible de lancer ce sort sur 2d10 personnes malades : la durée de toutes les maladies dont elles sont atteintes est alors réduite de moitié (arrondir à l’inférieur).</t>
  </si>
  <si>
    <t>Un morceau d'écorce (+2)</t>
  </si>
  <si>
    <r>
      <t xml:space="preserve">Sort de contact: </t>
    </r>
    <r>
      <rPr>
        <sz val="11"/>
        <color theme="1"/>
        <rFont val="Franklin Gothic Medium"/>
        <family val="2"/>
      </rPr>
      <t>Vous permettez à une créature consentante de prendre la forme d'un arbre. Le type d'arbre dépend du caractère de l'individu. Tant qu'elle est sous forme d'arbre, la créature peut entendre et voir normalement. Un personnage sous forme d'arbre est aussi vulnérable qu'un arbre.</t>
    </r>
  </si>
  <si>
    <t>Inspiration divine</t>
  </si>
  <si>
    <t>DOMAINE DE GUNNDRED</t>
  </si>
  <si>
    <t>Un nerf de bœuf (+1)</t>
  </si>
  <si>
    <t>Vos coups font enormément souffrir vos victimes. Tous ceux que vous touchez au combat subissent un malus de -10% à tous les tests effectués au round qui suit. L'effet n'affecte ni les démons ni les morts-vivants.</t>
  </si>
  <si>
    <t>Une goutte de votre propre sang (+2)</t>
  </si>
  <si>
    <t>Toute les créatures que vous touchez et à laquellle vous infligez au moins 1 blessures doit réussir un test de terreur.</t>
  </si>
  <si>
    <t>60m</t>
  </si>
  <si>
    <t>Vêtement voilant les sons (+2)</t>
  </si>
  <si>
    <t>Vos prières vous permettent d'appliquer les résultats de vos tests de déplacement silencieux et de dissimulation au groupe qui voyage en votre compagnie. Les effets du sort peuvent affecter jusqu'à 10 personne et 20 animaux de la taille d'un cheval part point de Mag. Les animaux plus petits compte pour moitié.</t>
  </si>
  <si>
    <t>Inst</t>
  </si>
  <si>
    <t>Un fouet (+2)</t>
  </si>
  <si>
    <t>Les individus du groupe ciblz sont submergés par la peur, et ce blessent en tentant de prendre la fuite. Toutes les cible dans un rayon de 5m du point ciblé doivent effectué un test de terreur, ceux qui ratent subissent 4 dégats et sont victime de terreur.</t>
  </si>
  <si>
    <t>Un membre d'une victime (+2)</t>
  </si>
  <si>
    <t>Vos prières vous confère le talent effrayant.</t>
  </si>
  <si>
    <t>Un masque en forme de crâne (+1)</t>
  </si>
  <si>
    <t>Vous lancez un regard furieux à la cible et entonnez une prière. La cible doit aussitôt faire un test de peur.</t>
  </si>
  <si>
    <t>DOMAINE DE HÄNDRICH</t>
  </si>
  <si>
    <t>10% de la valeur des transactions réalisés, pour un minimum de 5 co (+2)</t>
  </si>
  <si>
    <t>Pendant 1h par point de Mag vous bénéficier de +20% aux tests de commérage effectués pour vérifier la disponibilité.</t>
  </si>
  <si>
    <t>10% de la valeur des transactions réalisés, pour un minimum de 10 co (+2)</t>
  </si>
  <si>
    <t>Vous bénéficiez d'un bonus de +10% aux tests de marchandage et doublez le nombre de degrés obtenu.</t>
  </si>
  <si>
    <t>5% de la valeur des objet estimés, pour un minimum de 3 co (+2)</t>
  </si>
  <si>
    <t>Vous bénéficiez d'un bonus de +20% aux tests d'évaluation et doublezle nombre de degré de réussite.</t>
  </si>
  <si>
    <t>10min/Mag</t>
  </si>
  <si>
    <t>5 co (+1)</t>
  </si>
  <si>
    <t>Tous les personnages à porter parle en bien des transactions effectuer avec vous, quelq qu'aient été leurs désagréments. Vous bénéficiez d'un bonus de +10% aux test de Soc joué contre tous ceux qui on u vent de ces rapports positifs</t>
  </si>
  <si>
    <t>cf texte</t>
  </si>
  <si>
    <t>10% de la dette (+2)</t>
  </si>
  <si>
    <t>Vous bénéficiez d'un délai dans le rembourssement de votre dette à Händrich vous avez une semaine suplémentaire (jusqu'au prochain Marktag) pour la rembourssé. Si vous rater vos dettes seront doublés et vous serez maudit.</t>
  </si>
  <si>
    <t>20% de la transaction (+2)</t>
  </si>
  <si>
    <t>Händrich bénis la transaction et chacun des deux partis doit respecter sa part du marché. Pour passer outre le personnage doit réussir un test de FM, si il échoue il devra remplir sa part du marché. Si une des parties manque à sa parole il subit un malus de -10% au test de charisme, évaluation et Marchandage jusqqu'à une semaine après le prochain Marktag.</t>
  </si>
  <si>
    <t>DOMAINE DE KHAINE</t>
  </si>
  <si>
    <t>Un doigt d'homme assassiné (+1)</t>
  </si>
  <si>
    <t>Votre dague compte comme une arme magique précise</t>
  </si>
  <si>
    <t>1 round /Mag</t>
  </si>
  <si>
    <t>Une fiole de venin de scorpion (+1)</t>
  </si>
  <si>
    <t>Votre dague inflige +1 dommage, si le coup fais perdre des points de blessures la victime doit réussir un test d'E ou perdre 1point de blessure suplémentaire par points de Mag.</t>
  </si>
  <si>
    <t>Une queue écrasé de scorpion (+1)</t>
  </si>
  <si>
    <t>Vous psalmodiez des prière pour détourner l'attention de votre ennemis, un poignard surgie d'un angle improbable tenu par un bras qui semble être le votre. Jouez un test de CC gratuit, en cas de succès vous infligez des dégats égal à votre BF, comme si vous aviez porté un coup avec une arme précise.</t>
  </si>
  <si>
    <t>Le sang d'une créature ayant une A de 5 (+2)</t>
  </si>
  <si>
    <t>Vous gagnez +1 en A par point de Mag que vous avez et pouvez entreprende l'action attaque rapide pour une demi-action. Les attaques supplémentaire ne peuvent être utilisé que avec un dague. Vous restez limité à une action d'attaque par tour.</t>
  </si>
  <si>
    <t>1 min /Mag</t>
  </si>
  <si>
    <t>Une fiole de sang d'un homme assassiné (+2)</t>
  </si>
  <si>
    <t>Vous faites une noire prière au Prince scorpion et vos mains se mettes à saigner (du sang d'un homme assassiné) faisant de vous un élus de Khaine. Tout ennemi désirant vous charger doit réussir un test de FM. Si il échoue l'attaquant ne peut plus charger pour ce round. Tous ceux qui vous affrontes subissent un malus de -10% aux test de CC et d'Ag.</t>
  </si>
  <si>
    <t>Le cœur intact d'un cadavre (+2)</t>
  </si>
  <si>
    <t>Vous prononcez une prière au dessus d'un cadavre frais et revendiquez son âme au nom de Khaine. L'esprit et le cadavre deviennent immunisé à la nécromancie et ne connaitra jamais la paix de Morr car il est expédié dans le noir royaume du seigneur du meurtre.</t>
  </si>
  <si>
    <t>DOMAINE DE MANANN</t>
  </si>
  <si>
    <t>Une bouteille de vin et un poisson (+2)</t>
  </si>
  <si>
    <t>Vous priez Manann depuis le pont d'un navire. Un albatros descend du ciel et suit l'embarcation où qu'elle ce rende. Il peut attendre jusqu'à 1h que le navire prenne la mer puis il le suivra jusqu'à sa mort ou jusqu'à ce que le navire fasse escale dans un port. Tant que l'albatros est la la navire ne peut pas couler quels que soit les dommage cependant l'éuipage ne bénéficie d'aucune protection.</t>
  </si>
  <si>
    <t>Un soufflet</t>
  </si>
  <si>
    <t>Manann bénit le navire pour qu'il bénéficie de vent favorables. Le vent reste en toute circonstances idéal pour que le navire ce déplace à vitesse maximale. Le sort fonctionne tant que vous connaissez la destination (vous devez y être déjà aller). Dans le cas contraire vous devrez précisez la direction. Le navire dois contourner tous les dangers mais le vent confère un bonus de +10% au tests découlant.</t>
  </si>
  <si>
    <t>96m</t>
  </si>
  <si>
    <t xml:space="preserve"> une dague sculptée dans un os de baleine (+2)</t>
  </si>
  <si>
    <t>Vous subtilisez le vent des voiles d’un navire.L’embarcation est parfaitement encalminée et reste immobile dans l’eau, à moins qu’elle ne dispose de rames. Si ce sort est lancé au milieu d'une tempête il crée une zone de calme plat dans un rayon de 100m autour du navire. La zone se déplace avec le navire.</t>
  </si>
  <si>
    <t>une fiole d’eau de mer (+1)</t>
  </si>
  <si>
    <t>vous provoquez une explosion d’eau de mer qui part de votre main tendue. Il s’agit d’un projectile magique d’une valeur de dégâts de 4. La cible d’une déflagration marine doit réussir un test de Force, sous peine de se retrouver projetée à terre. Le sort éteind égalemnt les flammes dans un rayon de 4m. L'eau venant droit des océans elle peut être accompagnée de chose qu'on peut y trouver.</t>
  </si>
  <si>
    <t>une plume d’albatros (+2)</t>
  </si>
  <si>
    <t>Vous invoquez la colère de Manann. Utilisez le grand gabarit. Les personnes affectées voient la valeur critique de tout coup critique subi augmenter de +2.</t>
  </si>
  <si>
    <t>un dytique desséché (+2)</t>
  </si>
  <si>
    <t xml:space="preserve"> vous pouvez marcher sur l’eau, ainsi que vous déplacer en milieu marécageux comme s’il s’agissait de terre ferme.</t>
  </si>
  <si>
    <t>Une poignée de sel (+1)</t>
  </si>
  <si>
    <t>Vous psalmodiez cette prière en direction d'un navire à porté de vue. Tous les tests de canotaage ou navigation visant à controler ce navire subissent un malus de -10%</t>
  </si>
  <si>
    <t>une bouteille de vin (+1)</t>
  </si>
  <si>
    <t>vous priez pour que Manann accorde sa bénédiction au départ d’une croisière ou d’un périple en mer. Tous les tests d’Orientation de la croisière reçoivent un bonus de +10% tant que vous restez à bord. Le sort dure jusqu'à votre prochain port d'escale.</t>
  </si>
  <si>
    <t>Une petite ligne de pêche (+1)</t>
  </si>
  <si>
    <t>Le sort vous permet de connaitre le meilleur endroit possible pour trouver une créature marine spécifique.</t>
  </si>
  <si>
    <t>Un éclat de bois tiré d'une épave (+2)</t>
  </si>
  <si>
    <t>Votre prière maudit un personnage qui a la sensation de se trouvé sur le pont d'un navire en pleine tempête. La cible doit réussir un test d'Ag par round pour rester debout. En cas d'échec ce relever lui coutera une demi-action et un test d'ag à -30%.</t>
  </si>
  <si>
    <t>un poisson vivant (+1)</t>
  </si>
  <si>
    <t>Votre contact confère la capacité de respirer dans l’eau.</t>
  </si>
  <si>
    <t>Une tasse d'eau salée (+1)</t>
  </si>
  <si>
    <t>La cible de la prière se retrouve avec les poumons remplis d'eau salée, ne peut parler et à du mal à agir normalement. Il subit un malus de -10% à tous ses tests. À chaque round la cible doit entreprendre un test d'E pour une demi-action afin de recracher l'eau, ce qui met un terme au sort. Si la cible ne parvient pas à ce débarasser seul du sort elle subit un coup d'un vleur de 2 à la fin de celui-ci.</t>
  </si>
  <si>
    <t>DOMAINE DE MORR</t>
  </si>
  <si>
    <t>24H</t>
  </si>
  <si>
    <t>un morceau de fruit frais (+1)</t>
  </si>
  <si>
    <t>la décomposition d’un cadavre est provisoirement mise en suspens : celui-ci reste parfaitement préservé pendant 24 heures. Au cours de cette période, le corps ne peut être animé par aucun sort du domaine de la Nécromancie</t>
  </si>
  <si>
    <t>24h ou jusqu'à déclencheent</t>
  </si>
  <si>
    <t>Un petit miroir (+2)</t>
  </si>
  <si>
    <r>
      <t xml:space="preserve">Vous avez un aperçu soudain d'un événement à venir, même si les circonstances précises de celui-ci vous échappent. Vous bénéficiez d'un bonus de +10% à un test effectué dans les 24h, sans pour autant être obligé de déclarer son utilisation avant de faire le jet. Vous ne pouvez profiter de plusieurs </t>
    </r>
    <r>
      <rPr>
        <i/>
        <sz val="11"/>
        <color theme="1"/>
        <rFont val="Franklin Gothic Medium"/>
        <family val="2"/>
      </rPr>
      <t xml:space="preserve">pressentiment </t>
    </r>
    <r>
      <rPr>
        <sz val="11"/>
        <color theme="1"/>
        <rFont val="Franklin Gothic Medium"/>
        <family val="2"/>
      </rPr>
      <t>simultannément. Si vous utilisez ce sort plusieurs fois en 24h vous devrez réussir un test de FM par nouvelle incantation sous peine de gagner 1 point de folie.</t>
    </r>
  </si>
  <si>
    <t xml:space="preserve"> une plume de corbeau (+1)</t>
  </si>
  <si>
    <t>Le corbeau fantomatique invoqué par ce sort, symbole de votre dieu,projette l’ombre de la mort sur le champ de bataille. Vous, ainsi que vos alliés bénéficiez d’un bonus de +1 aux jets de dégâts</t>
  </si>
  <si>
    <t>30sec</t>
  </si>
  <si>
    <t>Un bout de laine (+1)</t>
  </si>
  <si>
    <t>Vous apparaissez dans les songes d’un personnage et lui délivrez un message ne dépassant pas 30sec. Le rêveur doit être quelqu’un que vous connaissez personnellement,doit parler une langue commune avec vous et doit dormir au moment de l’incantation du sort</t>
  </si>
  <si>
    <t>Un morceau de charbon (+2)</t>
  </si>
  <si>
    <t>Vous tracez une ligne de 8m de long au sol en psalmodiant pour Morr. Tous mort-vivant dois réussir un test de FM pour la franchir. Cette ligne conserve son pouvoir jusqu'au levé du soleil, chaque mort-vivant n'a droit qu'à une seule tentative. Si possible les mort-vivants peuvent  la contourner.</t>
  </si>
  <si>
    <t>Un cheveu, une rognure d'ongle ou une goutte de sang de la cible (+2)</t>
  </si>
  <si>
    <t>Morr vous offre une vision abordant un fait important de l'avenir de quelqu'un. Il n'y a rien de préçis mais cela peut donner des détails à propos de l'avenir. Le sort ne peut être lancé qu'un fois par personne.</t>
  </si>
  <si>
    <t>un pieu en bois (+2)</t>
  </si>
  <si>
    <t xml:space="preserve">Votre contact inflige une attaque d’une valeur de dégâts de 8 à un mort-vivant. </t>
  </si>
  <si>
    <t>Un bâtonnet d'encens (+2)</t>
  </si>
  <si>
    <t>Vous recevez un rêve à propos d'une ligne de conduite que Morr veut vous voir adopter, ce rêve est clair mais jamais complet, de plus il n'aborde jamais les motivation de Morr. Vous voyez des détails préçis mais jamais l'ensemble. Si vous reproduisez le sort vous reverrez la même scène encore et encore, du moins jusqu'à ce que le rêve ce réalise.</t>
  </si>
  <si>
    <t>un champignon ramassé sur une tombe (+2)</t>
  </si>
  <si>
    <t>vous priez et demandez humblement à Morr de vous accorder une vision concernant un problème auquel vous faites actuellement face. Le MJ effectue secrètement un test de Sociabilité à votre place.En cas de réussite,vous recevez une vision correspondant à votre problème, qui peut vous donner des indices sur les moyens de le résoudre. En cas d’échec, la vision transmise est étrange et semble signifier quelque chose, mais elle n’est en réalité qu’une scène sans queue ni tête</t>
  </si>
  <si>
    <t>Un pieu en bois parfumé (+2)</t>
  </si>
  <si>
    <t>Vous priez au-dessus d'un cadavre, vous assurant ainsi que son âme prend bien la direction du Royaume de Morr. Le cadavre est à jamais immunisé contre la nécromancie. Si la cible est un mort-vivant elle doit réussir un test de FM sous peine d'être aussitôt détruite. Le prêtre doit toucher la cible tous au long de l'incantation.</t>
  </si>
  <si>
    <t>Un grand miroir (+2)</t>
  </si>
  <si>
    <t>Un esprit humain apparaît devant vous et répond à un nombre de questions égal à votre Mag. Vous devez pour cela d'au moins une partie du corp du défunt. Ce dernier doit répondre et ne peut mentir, mais c'est à lui de choisir ce qu'il vous dira. Il n peut rien dire de plus que ce qu'il savait en mourrant. Si il ne peut pas répondre la question compte dans le quota de question. Un même esprit ne peut être ciblé qu'une seule fois par ce sort même si celui-ci échoue. Tous nouvelle essaie attirerais la colère des dieux.</t>
  </si>
  <si>
    <t>une petite faux en argent (+2)</t>
  </si>
  <si>
    <t>Par votre influence, un groupe d’ennemis s’écroulent, comme frappés par la mort. Utilisez le grand gabarit. Toutes les personnes affectées tombent dans un sommeil profond de 1d10 rounds, à moins de réussir un test de FM. Les personnages endormis sont considérés comme étant sans défense. Ce miracle est souvent employé pour apaiser la famille d’un défunt, en particulier ses membres les plus bruyants, lors des cérémonies mortuaire.</t>
  </si>
  <si>
    <t>DOMAINE DE MYRMIDIA</t>
  </si>
  <si>
    <t>une pierre à aiguiser (+1)</t>
  </si>
  <si>
    <t>Votre lance est investie de la puissance de Myrmidia. Elle est considérée comme magique et dotée de l’attribut perforante.</t>
  </si>
  <si>
    <t>1round</t>
  </si>
  <si>
    <t>Un bec d'aigle (+1)</t>
  </si>
  <si>
    <t>Toutes les cibles dans votre champ de vision entende vos ordres, quel que soit leur éloignement. Vous bénéficiez d'un bonus de +10% aux tests de commandement visant à influencer la cible à ce round.</t>
  </si>
  <si>
    <t>une férule de commandement (+1)</t>
  </si>
  <si>
    <t>Vous bénéficiez d’une aura d’autorité qui inspire à vos alliés une grande foi en vos aptitudes. Vous recevez un bonus de +20% à tous vos tests de Commandement et de Connaissances académiques (stratégie/tactique). De plus, vos alliés peuvent relancer tout test de Peur ou de Terreur manqué pendant la durée du sort.</t>
  </si>
  <si>
    <t>Le sang d'une femme abusé (+1)</t>
  </si>
  <si>
    <t>Vous vous emplissez d'une colère et d'une haine sans borne. Vous pouvez retenter tous les tests de CC et de CT raté, mais une sule fois. Vous devez attaquer le plus proche ennemis en càc et toutes vos attaques doivent prendre forme d'attaque à outrance, de charge ou d'attaques rapides. Vous ne pouvez fuir ou battre en retraite.</t>
  </si>
  <si>
    <t>un faisceau de bâtons (+1)</t>
  </si>
  <si>
    <t>vous insufflez la maîtrise de la bataille à vos alliés. Vos alliés reçoivent un bonus de +10% en CC.</t>
  </si>
  <si>
    <t>Une lentille cerclée d'or (+2)</t>
  </si>
  <si>
    <t>Myrmidia vous envoie des visions d'un affrontement proche comme si vous étiez un aigle volant au-dessus du champ de bataille. Vous pouvez distinguer un combat précis se déroulant dans un rayon de 4 km par point de Magie. Vous distinguez toutes les actions principales et déplacements des participants et bénéficiez ainsi d'un bonus de +10% aux test de CA(stratégie/tactiques) liés à cet affrontement. On considère que vous n'êtes pas conscient des comabat qui vous entourrent, si bien que votre adversaires bénéficient d'un bonus de +30% aux tests vous visant. Vous ne pouvez effectuer que des actions d'incantations.</t>
  </si>
  <si>
    <t xml:space="preserve"> un talisman gravé d’un éclair (+2)</t>
  </si>
  <si>
    <t>pénétré de la puissance de Myrmidia, vous recevez un bonus de +1 en Attaques et vous pouvez effectuer une attaque rapide au prix d’une demi-action. Vous ne pouvez toujours tenter qu’une seule action d'attaque par round.</t>
  </si>
  <si>
    <t>Une pointe de lance brisée (+2)</t>
  </si>
  <si>
    <t>Tous les alliés situés à portée peuvent retenter leur première attaque ratée de chaque round.</t>
  </si>
  <si>
    <t>un masque en cuivre martelé (+2)</t>
  </si>
  <si>
    <t>vous adoptez l’apparence martiale de Myrmidia. Tout adversaire à qui vous portez un coup au corps à corps doit effectuer un test de Terreur. Chaque attaque réussie entraîne un nouveau test. Ceux qui ratent leur test se retrouvent terrifiés.</t>
  </si>
  <si>
    <t>Un étendard à l'image de l'aigle (+2)</t>
  </si>
  <si>
    <t>Tous les mymédéens, tiléens et estaliens situés à porté gagne le talent sans peur.</t>
  </si>
  <si>
    <t>un bouclier (+2)</t>
  </si>
  <si>
    <t>vos compagnons reçoivent la protection de Myrmidia. Tous vos alliés reçoivent +1 point d’Armure sur toutes les parties du corps, bien que le seuil maximum de 5 PA s’applique toujours.</t>
  </si>
  <si>
    <r>
      <t xml:space="preserve">Une page mentionnant Furie extraite du </t>
    </r>
    <r>
      <rPr>
        <i/>
        <sz val="11"/>
        <color theme="1"/>
        <rFont val="Franklin Gothic Medium"/>
        <family val="2"/>
      </rPr>
      <t>Bellon Myrmidia</t>
    </r>
    <r>
      <rPr>
        <sz val="11"/>
        <color theme="1"/>
        <rFont val="Franklin Gothic Medium"/>
        <family val="2"/>
      </rPr>
      <t xml:space="preserve"> (+2)</t>
    </r>
  </si>
  <si>
    <t>Des flammes aveuglantes tombent du ciel autour de vous. Les créatures amies ou ennemis affectés subissent un coup d'un valeur de 3 dégats et chaque cible doit réussir un test de FM ou être assomé au round suivant.</t>
  </si>
  <si>
    <t>DOMAINE DE RANALD</t>
  </si>
  <si>
    <t>Furtivité de Ranald</t>
  </si>
  <si>
    <t xml:space="preserve"> une touffe de poils de chat (+1)</t>
  </si>
  <si>
    <t>Ranald vous bénit de son incroyable discrétion. Vous recevez un bonus de +20% aux tests de Dissimulation et de Déplacement silencieux. Si vous tentez de forcer une alarme magique pendant cette durée, vous pouvez la traverser sans la déclencher à condition de réussir un test de Focalisation.</t>
  </si>
  <si>
    <t>une patte de lapin (+1)</t>
  </si>
  <si>
    <t>vous transmettez la chance de Ranald à un personnage. Pendant cette période, le sujet du sort peut inverser l’ordre des dizaines et des unités d'un unique jet de pourcentage correspondant à un unique test de compétence ou de caractéristique. Un test de Dissimulation donnant 82%, par exemple, peut être transformé en 28%. Un même personnage ne peut bénéficier que d’un seul sort de bonne fortune à la fois.</t>
  </si>
  <si>
    <t>2m</t>
  </si>
  <si>
    <t>Une clé(+1)</t>
  </si>
  <si>
    <t>vous déverrouillez une serrure ou un verrou, ou soulevez un loquet. Le dispositif de fermeture reste ouvert et ne peut servir à bloquer l’ouverture pendant la durée du sort (à moins que vous n’en décidiez autrement). Ce sort peut s’imposer sur un verrou magique en réussissant un test de Focalisation</t>
  </si>
  <si>
    <t>Une pièce (+1)</t>
  </si>
  <si>
    <t>Ranald vous guide vers la source la moins chère pour un type de bien préçis. Lors de la prière à ranald vous devez préciser la zone géographique, le type et la quantité de biens, la qualité recherché. Si le bien est indisponible vous le savez. Sauf cas particulier le bien reviens à 90% d son prix normal. pour les articles rares et très rares le sort vous conduira vers la seule source disponible, qui vous facturera comme il le veus.</t>
  </si>
  <si>
    <t>Une petite balance (+2)</t>
  </si>
  <si>
    <t>Ranald vous bénit et vous confère un scré flair en matire d'évaluation. Vous bénéficiez d'un bonus de +20% aux tests d'évaluation et de Marchandage.</t>
  </si>
  <si>
    <t>un bout de laine (+2)</t>
  </si>
  <si>
    <t>Vous embobinez une créature humanoïde si bien qu’elle agit selon vos désirs à moins de réussir un test de FM. À son prochain tour, vous pouvez décider des actions que la créature confuse va effectuer, ce qu’elle fera sans hésiter. Ne marche pas sur les démons et les mort-vivants.</t>
  </si>
  <si>
    <t>Un masque (+2)</t>
  </si>
  <si>
    <t>Les gardes ne ce souviennent pas de vous. Les créatures qui ccroisent votre chemin doivent réussir un test de FM pour ce souvenir de vous, sinon ils ne se souviendront que de 2 choses à votre propos. Elles doivent être précises mais c'est vous qui choisissez lesquelles.</t>
  </si>
  <si>
    <t>Une feuille de chou imprimé (+2)</t>
  </si>
  <si>
    <t>Vous implorez Ranald de manipuler les prix d'un objet ou service. Les autochtones croient que l'objet va devenir beaucoup plus répendu et en dimminue le prix ou pense qu'il va devenir plus rare et augmentent le prix. Le changement de prix ce fait sur 10%.</t>
  </si>
  <si>
    <t xml:space="preserve"> les yeux d’un faucon (+2)</t>
  </si>
  <si>
    <t>Vous êtes capable de détecter magiquement tous les pièges situés dans un rayon de 12m. Sens des pièges ne désarme pas les pièges, mais vous permet uniquement de repérer leur présence et de les localiser.</t>
  </si>
  <si>
    <t>Une boite pourvue d'un double fond (+2)</t>
  </si>
  <si>
    <t>Les objets précieux que vous et vos alliés portez sont introuvables en cas de fouille réalisée contre votre gré ou sans votre consentement.</t>
  </si>
  <si>
    <t>un paire d’osselets argentés (+2)</t>
  </si>
  <si>
    <t>Ce sort est semblable à bonne fortune, si ce n’est qu’il vous affecte, ainsi que tous vos alliés. Les effets ne peuvent être utilisé qu'une fois.</t>
  </si>
  <si>
    <t>Un miroir (+2)</t>
  </si>
  <si>
    <t>Vous comprenez parfaitement la personne à laquelle vous parlez. Vous comprenez sa langue ainsi que ses pensés. Vous bénéficiez d'un bonus de +50% aux tests de marchandage effectués contre cette personne. Les prêtres de ranald utilisent rarement ce sort dans d'autre domaine que le commerce, à moins qu'on l'utilise contre eux.</t>
  </si>
  <si>
    <t>DOMAINE DE SHALLYA</t>
  </si>
  <si>
    <t>un crochet de serpent (+1)</t>
  </si>
  <si>
    <r>
      <rPr>
        <b/>
        <sz val="11"/>
        <color theme="1"/>
        <rFont val="Franklin Gothic Medium"/>
        <family val="2"/>
      </rPr>
      <t>Sort de contact:</t>
    </r>
    <r>
      <rPr>
        <sz val="11"/>
        <color theme="1"/>
        <rFont val="Franklin Gothic Medium"/>
        <family val="2"/>
      </rPr>
      <t xml:space="preserve"> votre contact soigne une personne souffrant des effets d’un poison. Le poison quitte le corps du sujet et tous ses effets sont annulés. Ce sort ne peut rien pour ceux qui sont déjà morts empoisonnés ; pour eux, il est déjà trop tard. </t>
    </r>
  </si>
  <si>
    <t>Une fiole d'eau pure (+1)</t>
  </si>
  <si>
    <t>Chaque fois que la cible joue un test d'E pour résister à la maladie, elle bénéficie d'un bonus de +10%.</t>
  </si>
  <si>
    <t>une sangsue (+1)</t>
  </si>
  <si>
    <t>Votre contact soigne une personne blessée d’un nombre de points de Blessures égal à 1d10 plus votre valeur de Magie</t>
  </si>
  <si>
    <t>Un bandage (+1)</t>
  </si>
  <si>
    <t>La valeur d'E de la cible augmente de 10%, ce qui a pour effet d'augmenter également sa BE.</t>
  </si>
  <si>
    <t>un cataplasme (+2)</t>
  </si>
  <si>
    <t>Votre contact soigne une personne souffrant des effets d’une maladie ; celle-ci est expulsée du corps du sujet et tous ses effets sont éliminés. Ce sort ne peut rien pour ceux qui sont déjà morts des suites d’une maladie ; pour eux, il est déjà trop tard.</t>
  </si>
  <si>
    <t>Un bandeau (+2)</t>
  </si>
  <si>
    <t>Chaque fois que la cible joue un test de FM pour éviter de gagner un point de folie, elle bénéficie d'un bonus de +10%.</t>
  </si>
  <si>
    <t xml:space="preserve"> une mèche de cheveux de la cible du sort (+2)</t>
  </si>
  <si>
    <t>vous créez un lien d’empathie entre vous et une personne de votre choix, tous les dégâts infligés au sujet du sort vous sont en réalité appliqués.</t>
  </si>
  <si>
    <t>1jour/Mag</t>
  </si>
  <si>
    <t>Un cœur en argent (+2)</t>
  </si>
  <si>
    <t>Vous pouvez toucher une créature et neutraliser les effets d'une maladie, d'un trouble mental, d'un poison ou de quelque autre mal. Une fois le sort arrivé à son terme, la cible subit de nouveau les effets du mal en question. Une cible ne peut bénéficier des effets de ce sort qu'une fois par mal.</t>
  </si>
  <si>
    <t xml:space="preserve"> une torche enflammée (+2)</t>
  </si>
  <si>
    <t>Ce sort vous permet de cibler un démon ou un fidèle de Nurgle et l’accabler de la puissance purificatrice de Shallya, véritable anathème pour les serviteurs du Seigneur Pestiféré. La cible de purification perd alors 1d10 points de Blessures, quels que soient son BE et son armure, et doit réussir un test de FM ou se retrouver assommée pour 1 round.</t>
  </si>
  <si>
    <t>Une larme (+2)</t>
  </si>
  <si>
    <t>Votre bénédiction soigne tout effet critique autre que 4,9 ou 10, tant qu'elle est lancé dans les 2 rounds qui suivent. Ce sort ne ramène pas les mort à la vie et ne peut rien pour les point de folie.</t>
  </si>
  <si>
    <t>Une robe blanche (+2)</t>
  </si>
  <si>
    <t>Vous êtes immunisé contre les poisons et les maladies, ordinaires ou magiques, pour la durée du sort ou jusqu'à ce que vous entrepreniez un action violente contre quelqu'un. Les démons et les disciple du seigneur de la peste doivent réussir un test d FM (-20%) pour vous prendre pour cible au moyen d'attaque au càc ou de magie. Sinon il tremble devant la pureté immaculé de Shallya et leur action est perdue</t>
  </si>
  <si>
    <t>un goupillon d’eau bénite (+2)</t>
  </si>
  <si>
    <t>Votre contact soigne un personnage atteint de folie. Une forme de folie est alors neutralisée et tous ses effets  sont éliminés.</t>
  </si>
  <si>
    <t>DOMAINE DE SIGMAR</t>
  </si>
  <si>
    <t>un talisman gravé du symbole de Sigmar (+1)</t>
  </si>
  <si>
    <t>votre marteau est pénétré de la puissance de Sigmar. L’arme que vous maniez, à condition qu’il s’agisse d’un marteau, est considérée comme magique et dotée de l’attribut percutante.</t>
  </si>
  <si>
    <t xml:space="preserve"> un petit anneau de fer (+1)</t>
  </si>
  <si>
    <t>un halo d’énergie vous protège des attaques. Vous recevez un bonus de +1 point d’Armure sur toutes les parties du corps, bien que le maximum de 5 PA s’applique toujours.</t>
  </si>
  <si>
    <t>Un ptit marteau d'argent (+1)</t>
  </si>
  <si>
    <t>Vous doublez l'endurance d'un objet inanimé.</t>
  </si>
  <si>
    <t>Une aile de colombe (+2)</t>
  </si>
  <si>
    <t>Vous gagnez le talent résistance au chaos. Tant que le sort fais effet il vous est impossible d'utiliser le moindre sort.</t>
  </si>
  <si>
    <t>un gant de cuir (+2)</t>
  </si>
  <si>
    <t>Votre contact soigne 1d10 points de Blessures chez une personne blessée.</t>
  </si>
  <si>
    <t>L'hérétique ciblé subit un malus de -20% aux tests de volonté visant à résister aux sort découlant d'un inspiration divine, mais également contre les utilisations des compétences intimidation et torture.</t>
  </si>
  <si>
    <t>Une plume de griffon en filigrane d'or (+2)</t>
  </si>
  <si>
    <t>Tous les citoyens de l'Empire et alliés nains situés à portée gagnent le talent sans peur.</t>
  </si>
  <si>
    <t>un prisme (+2)</t>
  </si>
  <si>
    <t>vous êtes baigné par la majesté de Sigmar qui vous fait briller comme un phare côtier en pleine nuit. Tous vos alliés affectés par la Peur ou la Terreur pouvant vous voir sont galvanisés par votre foi et votre courage. Ces personnages retrouvent alors leurs moyens et peuvent agir normalement.</t>
  </si>
  <si>
    <t>Un parchemin bénit sur lequel est écrite la prière (+2)</t>
  </si>
  <si>
    <t>Vous bénéficiez d'un bonus de +20% aux tests de FM visant à résister à toute magie issue du talent magie noire. Si le sort n'autorise pas de test de FM vous pouvez tous de même faire un test de FM(-20%) pour y résister.</t>
  </si>
  <si>
    <t>une tête de flèche en or (+2)</t>
  </si>
  <si>
    <t>Vous lancez un projectile enflammé prenant la forme de la légendaire comète à deux queues. Marquant l’air de son sillage. Comète de Sigmar est un projectile magique ayant une valeur de dégâts de 6.</t>
  </si>
  <si>
    <t>Un marteau miniature forgé dans le bronze (+2)</t>
  </si>
  <si>
    <t>Tous les alliés situés à portée bénéficient de +1 attaques qund ils affrontent des suppôts du Chaos, des morts-vivants ou des peaux vertes.</t>
  </si>
  <si>
    <t>une amulette en or gravée de la comète de Sigmar (+2)</t>
  </si>
  <si>
    <t>Les flammes purificatrices de Sigmar vous enveloppent tandis que son ire se manifeste sur terre. Centrez sur vous le grand gabarit. Les créatures affectées subissent une attaque d’une valeur de dégâts de 3. Les morts-vivants et les démons y sont particulièrement sensibles, puisqu’ils subissent quant à eux une attaque d’une valeur de dégâts de 5. Les armures n’offrent aucune protection contre feu de l’âme.</t>
  </si>
  <si>
    <t>DOMAINE DE TAAL ET RHYA</t>
  </si>
  <si>
    <t>la langue d'une bête (+1)</t>
  </si>
  <si>
    <t>Aidé par Taal, vous pouvez converser avec un unique animal. Vous et lui vous comprenez mutuellement, vous bénéficiez d’un bonus de +20% aux tests d’Emprise sur les animaux en rapport avec cette créature. Les animaux n’ont pas l’habitude de communiquer avec des bipèdes, si bien qu’ils ont parfois du mal à articuler leurs pensées. C’est au MJ de décider la quantité d’informations connue de l’animal,sans oublier que la vision du monde de l’animal moyen est fort limitée, quand elle n’est pas nulle.</t>
  </si>
  <si>
    <t>une touffe de poils de cerf (+1)</t>
  </si>
  <si>
    <t>vous êtes investi de la puissance d’un cerf sauvage. Vous bénéficiez d’un bonus de +1 en Mouvement et pouvez effectuer une charge en une demi-action</t>
  </si>
  <si>
    <t>Une marcotte (+1)</t>
  </si>
  <si>
    <t>Vous invoquez du lierre et autres plantes grimpantes apparaissant, pour grimper sur vos adversaires et gêner leurs mouvements. Utilisez le grand gabarit. Les personnes affectées ne peuvent absolument pas se déplacer à moins de réussir un test de Force, auquel cas leur valeur de Mouvement est tout de même réduite de moitié (arrondie à l’inférieur) tant qu’elles restent dans la zone d’effet.</t>
  </si>
  <si>
    <t>Vous ignorez les malus découlant du port de dotations lorsque vous nagez dans un cours d'eau. De plus, vous bénéficiez d'un bonus de +20% au tests de natation, pour fixer votre valeur de mouvement vous divisez votre valeur de F par 10 (arrondie au spuérieur).</t>
  </si>
  <si>
    <t>Une dent de grand prédateur (+1)</t>
  </si>
  <si>
    <t>Vous gagnez le talent effrayant et ête pris de frénésie, comme si vous aviez le talent frénésie. Augmentez votre valeur d'attaque +1.</t>
  </si>
  <si>
    <t xml:space="preserve"> un gong de taille réduite (+2)</t>
  </si>
  <si>
    <t>Un bruyant coup de tonnerre éclate. Utilisez le grand gabarit. Les personnes affectées doivent réussir un test d’Endurance, sous peine de se retrouver assommées jusqu’à votre prochain tour de jeu. Coup de tonnerre est si retentissant qu’on peut l’entendre jusqu’à 1,5 km de distance.</t>
  </si>
  <si>
    <t>Un carré de cœur de bœuf (+2)</t>
  </si>
  <si>
    <t>La cible du sort a le droit de rejouer un test d'E raté par round</t>
  </si>
  <si>
    <t>Une griffe d'ours(+2)</t>
  </si>
  <si>
    <t>Votre contact insuffle à un personnage la force de l’ours. La cible de patte d’ours reçoit un bonus de +20% en Force.</t>
  </si>
  <si>
    <t>Un os maxillaire de l'espèce animal visée (+2)</t>
  </si>
  <si>
    <t>Choisissez un animal à portée. Vous décidez de sa prochainde action. Taal ne vous permet cependant pas d'abuser de ses sujet si bien que vous ne pouvez lui ordonner de commettre un acte manifestement suicidaire, comme s'en prendre à plus gros que lui ou sauter d'une falaise.</t>
  </si>
  <si>
    <t>Une tasse de lait frais(+2)</t>
  </si>
  <si>
    <t>Vous implorez la déesse-mère de porter assistance à ses enfants. Centrez sur vous le grand gabarit. Les personnes affectées sont aussi ragaillardies que si elles sortaient d’une nuit complète de sommeil et de trois jours de guérison naturelle.</t>
  </si>
  <si>
    <t>Une poignée de feuilles mortes (+2)</t>
  </si>
  <si>
    <t>Centrez le grand gabarie sur vous. Les créatures affectées sont frappés par des vents furieux et subissent un malus de -20% en CC et en Ag. Au début de chaque round les sujets doivent réussir un test d'E sous peine d'être assommés. Aucune arme à distance ne peut être utilisé, que ce soit par vous ou par l'une des victimes du sort. Vous ne pouvez pas être pris pour cible par des attaques de projectiles non magiques.</t>
  </si>
  <si>
    <t>Le bois d'un grand cerf (+3)</t>
  </si>
  <si>
    <t>Un personnage situé à portée subit 1d10 coups d'une valeur de dégats de 4. La forme que prend la fureur de Taal dépend de l'environnement mais elle s'accompagne le plus souvent d'éclairs, de crevasses, de montées des eaux ou de forêts venant à la vie. Ce sort est un projectile magique.</t>
  </si>
  <si>
    <t>DOMAINE D'ULRIC</t>
  </si>
  <si>
    <t>Une touffe de poils de loup (+1)</t>
  </si>
  <si>
    <t>Il irradie de vous une vague de froid qui pénètre jusqu’aux os.Toute personne qui vous attaque au corps à corps subit un malus de –10% en CC. Froid mordant reste actif pendant 1 minute (6 rounds).</t>
  </si>
  <si>
    <t>une tache de sang frais (+1)</t>
  </si>
  <si>
    <t>L’esprit d’Ulric vous envahit et libère votre soif de sang. Vous recevez un bonus de +1 en Attaques. Tant que le sort furie guerrière reste actif, vous devez attaquer l’ennemi le plus proche au corps à corps, toutes vos attaques devant prendre la forme d’attaques brutale ou de charges, et vous ne pouvez ni vous enfuir ni battre en retraite</t>
  </si>
  <si>
    <t>Une bille de sang gelé (+1)</t>
  </si>
  <si>
    <t>Un adversaire situé à portée perd 1d10 point de Blessures qui ne tiennent pas compte de l'armure et du BE. De plus,  la cible doit réussir un test d'E sous peine de ne pas pouvoir entreprendre le moindre action à son tour de jeu (les actions défensives sont toujours possible).</t>
  </si>
  <si>
    <t>Une griffe de loup brise (+1)</t>
  </si>
  <si>
    <t>Vous êtes remplit du mépris d'Ulric pour les faibles et les laches. Une ffois par round, vous pouvez rejouer une attaque ratée contre une cible.</t>
  </si>
  <si>
    <t>une langue de loup (+2)</t>
  </si>
  <si>
    <t>vous hurlez tel un véritable loup d’Ulric et instillez la soif de combat à vos compagnons. Tous vos alliés peuvent attaquer deux fois dans le cadre d’une charge, quelle que soit leur valeur d’Attaques (une charge n’autorise normalement qu’une seule attaque).</t>
  </si>
  <si>
    <t>1 min</t>
  </si>
  <si>
    <t>Une petite corne taillée  dans un os de loup (+2)</t>
  </si>
  <si>
    <t>Vous hurlez vos prières de colère à l'attention d'Ulric et vos alliés. Tous les alliés situés à portée gagnent le talent troublant.</t>
  </si>
  <si>
    <t>Une poignée de graisse de loup (+2)</t>
  </si>
  <si>
    <t>Des ondes de froid ce propages dans votre corp et une gelé blanche vous recouvres la peau. Vous êtes immunisé contre l'hypothermie. Ce sort ne peut être tenté qu'une fois par jour.</t>
  </si>
  <si>
    <t>une hache (+2)</t>
  </si>
  <si>
    <t>votre bénédiction réveille le guerrier sauvage qui sommeille en l’un de vos alliés.Au cours de la prochaine heure, le sujet du sort est considéré comme doté du talent Frénésie. Il s’agit d’un sort de contact que vous ne pouvez pas lancer sur vous-même.</t>
  </si>
  <si>
    <t>un cœur de loup (+2)</t>
  </si>
  <si>
    <t>Vos frères d'armes sont habités par l’esprit martial d’Ulric. Vos alliés réussissent automatiquement tous leurs tests de Peur et de Terreur, et sont immunisés contre les effets de la compétence Intimidation ou du talent Troublant.</t>
  </si>
  <si>
    <t>un glaçon (+2)</t>
  </si>
  <si>
    <t>Pour décimer vos ennemis, vous invoquez une redoutable tempête de glace. Utilisez le grand gabarit. Toute personne affectée subit une attaque d’une valeur de dégâts de 5 et doit réussir un test de Force Mentale ou se retrouver assommée pour 1 round.</t>
  </si>
  <si>
    <t>Une hache de qualité exceptionelle (+3)</t>
  </si>
  <si>
    <t>Un feu froid et argenté frappe une cible située à portée, lui infligeant un coup d'une valeur d dégâts de 8 par round. Les pieux ulricains ainsi que les individus courageux et honorables sont immunisé contre le sort, si bien que les flammes ne leur infligent pas de dégâts. L'armure n'offre aucune protection.</t>
  </si>
  <si>
    <t>Une patte de louveteau mort (+3)</t>
  </si>
  <si>
    <t>Vous hurlez à l'intention du dieu de la guerre. Tous les alliés situé à porté qui sont pris de frénésie bénéficient de +1 en attaque et n'on besoin que d'une demi-action pour entreprendre une attaque rapide. Ils reste cepndant limité à une action d'attaque par round.</t>
  </si>
  <si>
    <t>DOMAINE DE VERENA</t>
  </si>
  <si>
    <t>des chaînes de fer (+1)</t>
  </si>
  <si>
    <t>Vous immobilisez un adversaire avec des chaînes d’énergie magique invisibles. À moins que la cible ne réussisse un test de FM, elle se retrouve sans défense. À son tour de jeu, elle ne peut rien faire d’autre que tenter de briser les liens, ce qui se traduit par un test opposé de sa F contre votre Focalisation.</t>
  </si>
  <si>
    <t>Une goutte de sang de la victime du criminel (+2)</t>
  </si>
  <si>
    <t>Une cible à portée que vous savez être coupable d'un crime doit réussir un test de FM(-20%) sous peine d subir d'atroces souffrances. Le criminel ne peut désormais plus entreprendre qu'une demi-action par round</t>
  </si>
  <si>
    <t>un talisman gravé d’une balance (+1)</t>
  </si>
  <si>
    <t>Quand tout le reste a échoué, votre épée, devient l’instrument de la justice de Verena. Elle est alors considérée comme magique et dotée de l’attribut précise. De plus, elle vous confère un bonus de +10% en CC quand vous attaquez des personnes que vous savez coupables d’un crime.</t>
  </si>
  <si>
    <t>une opale de feu d’une valeur minimale de 50 co (+2)</t>
  </si>
  <si>
    <t>Vous soumettez une personne à l’épreuve ultime : vous accusez d’un grave méfait un personnage, ce dernier se retrouve englouti par les flammes. Si la cible est innocente des faits reprochés, les flammes ne lui infligent aucun dégât et se dissipent après 1 round. Si la cible est coupable, elle subit à chaque round une attaque d’une valeur de dégâts de 8. Les règles concernant le feu. Ce miracle ne s’emploie pas à la légère, et les adeptes qui y recourent déraisonnablement sont sévèrement « corrigés » par leurs doyens.</t>
  </si>
  <si>
    <t>1min ou jusqu'à déclenchement</t>
  </si>
  <si>
    <t>Une balance en argent (+2)</t>
  </si>
  <si>
    <t>Tous crime commis jusqu'à 1minute avant l'incantation est immédiatement "renvoyé" à son auteur. Si vous êtes le criminel les effets s'appliquent à vous.</t>
  </si>
  <si>
    <t>une corne acoustique (+2)</t>
  </si>
  <si>
    <t>Vous pouvez écouter tout ce qui se déroule en un lieu visible, quelle que soit la distance qui vous en sépare. Vous entendez tout, comme si vous étiez présent sur place.</t>
  </si>
  <si>
    <t>un miroir (+2)</t>
  </si>
  <si>
    <t>Vous pouvez poser une question à un personnage. Si ce dernier est en mesure de la comprendre, il devra y répondre sincèrement à moins de réussir un test de FM. Notez qu’un personnage ainsi contraint ne pourra énoncer que ce qu’il prend pour la vérité, qu’il ait raison ou tort. Il est préférable que le MJ fasse le test de FM en secret. Si la cible réussit son test, elle peut répondre ce qui lui plaît ou se taire.Vous ne pouvez poser à nouveau une même question à un personnage donné, sachant que les paraphrases et les variations autour du même thème ne sont pas valables ; les questions doivent être foncièrement différentes.</t>
  </si>
  <si>
    <t>Vous accusez de manière rituel un personnage d'un crime. Si l'accusé est coupable, il doit subir les conséquences jusqu'à ce qu'il avoue tout. La cible doit entendre toute la prière. Si tel est le cas et qu'lle est bien coupable du crime mentionné, le sort prend effet. dés lors, le personnage doit réussir un test d'E par heure. En cas d'échec, il vomit jusqu'à ne plus rien avoir dans l'estomac, éceouré par sa propre culpabilité il subit un malus de -10% à toutes les caractéristiques de son profil principal. Ce sort dure 1 jour/mag ou jusqu'aux aveus du criminel.</t>
  </si>
  <si>
    <t>les yeux d’un hibou (+1)</t>
  </si>
  <si>
    <t>Vous pouvez toucher un objet pour apprendre les trois principaux événements de son passé (définis par le MJ). En général, le sort révèle le créateur de l’objet, ses anciens propriétaires les plus importants ou des incidents célèbres le concernant. Révélation du passé ne peut être lancé que sur un seul objet à la fois</t>
  </si>
  <si>
    <t>Un crâne de hibou (+1)</t>
  </si>
  <si>
    <t>Votre esprit est innondé de la sagesse de la déesse. Doublez le degré de réussite sur les test d'Int. Vous pouvez rejouer les test d'Int raté, mais cela met fin au sort.</t>
  </si>
  <si>
    <t>un symbole sacré de Verena (+2)</t>
  </si>
  <si>
    <t>Vous commencez votre phrase par "Verena m'en est témoin", la véracité saute aux yeux de votre auditoire. Tant que vous ne dites que la vérité, vous bénéficiez d'un bonus de +10% aux tests de Charisme et pouvez doubler le nombre de personnes affectées (après avoir tenu compte des talents)</t>
  </si>
  <si>
    <t>Un bandeau de soie qui doit être porté (+1)</t>
  </si>
  <si>
    <t>Vous discernez la vérité même quand celle-ci est cachée. En russissant un test d'Int (que le MJ peut effectuer en secret) vous savez si vos interlocuteur mentent. De plus un test de Perception vous permet de voir au travers des illusions et déguisemnts, mais également de remarquez les personnages et objets cachés dans votre champ de vision. Lorsque vous lancez ce sort vous voyez au travers du bandeau comme si il n'était pas là.</t>
  </si>
  <si>
    <t>une goutte d'huile pour lampe (+1)</t>
  </si>
  <si>
    <t>tout objet que vous tenez dans votre main se met à luire avec l’intensité d’une lanterne pendant 1 heure ou jusqu’à ce que vous le lâchiez.</t>
  </si>
  <si>
    <t xml:space="preserve"> une clochette (+1)</t>
  </si>
  <si>
    <t>vous créez un bruit illusoire dont le volume peut aller du chuchotement au rugissement. La nature du son et son volume sont laissés à votre choix, sachant que vous pouvez tout reproduire sauf des paroles intelligibles.</t>
  </si>
  <si>
    <t xml:space="preserve"> une noix de beurre (+1)</t>
  </si>
  <si>
    <t>vous forcez le personnage ciblé, à laisser tomber ce qu’il tient dans ses mains. Le sujet peut résister au sort s’il réussit un test de FM.</t>
  </si>
  <si>
    <t>100m</t>
  </si>
  <si>
    <t>une luciole (+1)</t>
  </si>
  <si>
    <t>Vous créez l’illusion de plusieurs lumières lointaines faisant penser à des torches ou des lanternes. Elles apparaissent  et peuvent ensuite être envoyées dans n’importe quelle direction. Elles suivent naturellement les couloirs et les chemins, sans avoir besoin d’être contrôlées ou surveillées. Vous pouvez les diriger plus activement si vous le désirez, mais seulement si vous les gardez en ligne de vue. Vous ne pouvez effectuer aucune autre action tant que vous contrôlez les lumières, qui se déplacent à différentes allures,sans jamais aller moins vite que 8m par round ou dépasser 16m par round.</t>
  </si>
  <si>
    <t xml:space="preserve"> une fléchette (+1)</t>
  </si>
  <si>
    <t>vous lancez une fléchette d’énergie magique sur un adversaire. Malgré sa taille réduite, la fléchette d’énergie frappe avec une force considérable.Une fléchette magique est un projectile magique infligeant des dégâts de 3.</t>
  </si>
  <si>
    <t>une peu de duvet (+1)</t>
  </si>
  <si>
    <r>
      <rPr>
        <b/>
        <sz val="11"/>
        <color theme="1"/>
        <rFont val="Franklin Gothic Medium"/>
        <family val="2"/>
      </rPr>
      <t xml:space="preserve">Sort de contact: </t>
    </r>
    <r>
      <rPr>
        <sz val="11"/>
        <color theme="1"/>
        <rFont val="Franklin Gothic Medium"/>
        <family val="2"/>
      </rPr>
      <t xml:space="preserve">votre contact plonge votre adversaire dans un sommeil profond à moins qu’il ne réussisse un test de FM. Les personnages endormis sont considérés sans défense. </t>
    </r>
  </si>
  <si>
    <t>VULGAIRE</t>
  </si>
  <si>
    <t>une feuille fraîchement cueillie (+1)</t>
  </si>
  <si>
    <t>Ce sort vous protège de la pluie et autres précipitations. Vous restez parfaitement sec, ainsi que votre équipement, même sous les plus fortes averses. Vous pouvez mettre un terme au sort quand vous le désirez</t>
  </si>
  <si>
    <t>un morceau de silex (+1)</t>
  </si>
  <si>
    <t>une flamme bleue prend vie dans le creux de votre main et y reste tant que vous ne refermez pas les doigts et que vous ne lancez pas d’autre sort. La flamme est trop petite pour causer le moindre dégât en situation de combat,mais elle produit une lueur équivalente à celle d’une bougie et peut servir à embraser des matériaux inflammables comme une torche ou du chaume.</t>
  </si>
  <si>
    <t>une plume d’oiseau (+1)</t>
  </si>
  <si>
    <t>D’un mouvement de main, vous créez un bref coup de vent dans les environs. Cette rafale suffit à éteindre les bougies et à disperser les feuilles volantes, mais pas à renverser des objets plus lourds.</t>
  </si>
  <si>
    <t>une pincée de sable (+1)</t>
  </si>
  <si>
    <t>Vous ne laissez aucune trace visible derrière vous, quel que soit le type de terrain sur lequel vous évoluez. Quiconque tente un test de Pistage pour vous retrouver subit un malus de -30%.</t>
  </si>
  <si>
    <t>24h</t>
  </si>
  <si>
    <t>une poupée représentant grossièrement la victime (+1)</t>
  </si>
  <si>
    <t>Vous pouvez enchanter un objet de manière à ce que son porteur soit frappé de malchance. Il vous faut toucher l’objet pour pouvoir lancer le sort (si l’objet est porté par la personne, la règle concernant les sorts de contact s’applique). Le porteur de l’objet maudit subit un malus égal à votre valeur de Magie pour tous ses tests. Un même personnage ne peut être affecté que par un seul sort de mauvaise fortune à la fois.</t>
  </si>
  <si>
    <t>une petite épingle (+1)</t>
  </si>
  <si>
    <t>Votre contact assomme un adversaire, à moins qu’il ne réussisse un test de FM.</t>
  </si>
  <si>
    <t>DIVINE</t>
  </si>
  <si>
    <t>une touffe de poils de chien (+1)</t>
  </si>
  <si>
    <t>vos paroles exaltantes réchauffent le cœur de l’un de vos alliés.Vous permettez ainsi à un personnage sous l'effet de la Peur ou de la Terreur dans un rayon de 24m de retrouver son calme et d’agir à nouveau normalement.</t>
  </si>
  <si>
    <t>une écaille de serpent (+1)</t>
  </si>
  <si>
    <t>Le personnage affecté reçoit un bonus de +5% en Agilité et de +1 en Mouvement.</t>
  </si>
  <si>
    <t>un morceau de carapace de tortue (+1)</t>
  </si>
  <si>
    <t>Le personnage affecté reçoit un bonus de +5% en E et en FM.</t>
  </si>
  <si>
    <t>un rameau de houx (+1)</t>
  </si>
  <si>
    <t xml:space="preserve">Votre contact rend 1 point de Blessures à un personnage blessé, lequel ne peut bénéficier d’un tel sort qu’une seule fois par bataille ou rencontre (avant ou après le combat) s’il a perdu des points de Blessures. </t>
  </si>
  <si>
    <t>un clou en fer (+1)</t>
  </si>
  <si>
    <t>Le personnage affecté reçoit un bonus de +5% en CC et en F.</t>
  </si>
  <si>
    <t xml:space="preserve"> un petit objet portant le symbole de votre divinité (+1)</t>
  </si>
  <si>
    <t>La cible reçois la protection de votre dieu tutélaire. Quiconque tente de l'attaquer doit réussir un test de FM Assez facile (+10%). En cas d’échec, l’agresseur doit choisir une autre cible ou effectuer une autre action.</t>
  </si>
  <si>
    <t>Un poisson (+1)</t>
  </si>
  <si>
    <t>La cible peut retenir son souffle. Il ignore les effets d'asphyxie. Il est impossible de lancer ce sort la tête sous l'eau.</t>
  </si>
  <si>
    <t>Un bout de corde (+1)</t>
  </si>
  <si>
    <t>La cible a un bonus de +5% en cannotage, natation et navigation.</t>
  </si>
  <si>
    <t>Une plume de corbeau (+1)</t>
  </si>
  <si>
    <t>Vos paroles montrent à quelqu'un l nature pitoyable des morts-vivants. Le personnage est immunisé contre la peur et la terreur suscitées par les morts-vivants.</t>
  </si>
  <si>
    <t>Une tenue funéraire déchiré (+1)</t>
  </si>
  <si>
    <t>Toute arme que manie le personnage est considéré comme magique pour ce qui est de blesser les morts-vivants.</t>
  </si>
  <si>
    <t>Une bille de cuivre polie (+1)</t>
  </si>
  <si>
    <t>Vos prières remplissent un personnage de la fureur du juste, ce qui lui permet de rejouer une attaque au càc ratée.</t>
  </si>
  <si>
    <t>Une pierre d'aigle (+1)</t>
  </si>
  <si>
    <t>Un personnage bénéficie de l'intuition martial de Myrmidia. Cela lui permet d'agir en premier au prochain round, quel que soit l'ordre d'initiative. Si plusieurs personnage sont toucher il respectent l'ordre d'initiative entre eux.</t>
  </si>
  <si>
    <t>Un dé (+1)</t>
  </si>
  <si>
    <t>La cible peut rejouer son prochain jet raté, mais avec un malus de -10%.</t>
  </si>
  <si>
    <t>Un gant dans une bourse (+1)</t>
  </si>
  <si>
    <t>Votre cible reçoit un bonus de +5% aux tests de crochetage et d'escamotage.</t>
  </si>
  <si>
    <t>Une doupe remplie d'eau (+1)</t>
  </si>
  <si>
    <t>Vos prières aident un personnage à surmonté un événnement terrible. S'il a gagné un point de folie durant la minute écoulée. Il à le droit à un test de FM pour surmonter l'attaque mentale et se défaire de ce point de folie. Ce sort ne peut être lancé qu'une fois par bataille.</t>
  </si>
  <si>
    <t>Une infusion  (+1)</t>
  </si>
  <si>
    <t>Le personnage a aussitôt droit à un autre test d'E pour réduire la durée de la maladie d'un jour par degré de réussite. Cette prière ne peut être dite qu'une fois par maladie et par personne.</t>
  </si>
  <si>
    <t>Un fragment de fer météorique (+1)</t>
  </si>
  <si>
    <t>Vous bénissez un marteau de guerre afin qu'il inflige +1 aux dommages.</t>
  </si>
  <si>
    <t>Deux aimants (+1)</t>
  </si>
  <si>
    <t>La cible ressent un élan de patriotisme et un sentiment de fraternité envers un humain de l'Empire situé à portée . Si la cible souhaite activement attaquer un nain ou un humain de l'Empire, elle doit jouer un test de FM(+10%). En cas d'échec, elle perd ses actions du round et secoue la tête, dubitative quand à ce qu'elle comptait entreprendre.</t>
  </si>
  <si>
    <t>Une flèche (+1)</t>
  </si>
  <si>
    <t>Un personnage bénéficie d'un bonus de +5% aux tests de braconnage et de pistage.</t>
  </si>
  <si>
    <t>Une outre d'eau (+1)</t>
  </si>
  <si>
    <t>Un personnage bénéficie d'un bonus de +10% aux prochain test d'orientation ou de survie.</t>
  </si>
  <si>
    <t>Le sang d'un loup ayant péri d'une mort violente (+1)</t>
  </si>
  <si>
    <t>Vos prières couroucées suscitent  une rage de berserk chez un personnage. Celui-ci entre aussitôt en frénésie. Si le personnage a le talent frénésie il reste enragé jusqu'à la fin du combat; la frénésie dure 1 min ou jusqu'à la fin du combat.</t>
  </si>
  <si>
    <t>Une dent de loup (+1)</t>
  </si>
  <si>
    <t>Vos mots très durs et les prières que vous aboyez bénisent un personnage n lui conférant la sauvagerie d'Ulric; il ajoute +1 aux résultats de ses coups critiques.</t>
  </si>
  <si>
    <t>Une plume de chouette (+1)</t>
  </si>
  <si>
    <t>Votre prière solenelle confère une bonne dose de sagesse à un personnage, ce qui lui permet de rejouer un test d'Int raté.</t>
  </si>
  <si>
    <t>Une touffe de poils de chien (+1)</t>
  </si>
  <si>
    <t>Un personnage prend pleinnement conscience des notion d'injustice et de tyrannie. Tant qu'il est sous l'effet de ce sort, il doit réussir un test de FM(+10%) s'il souhaite commettre un crime. En cas d'échec, il est rongé par la culpabilité et ne passe pas à l'acte</t>
  </si>
  <si>
    <t>MAGIE MINEURE</t>
  </si>
  <si>
    <t>Alarme magique</t>
  </si>
  <si>
    <t>une clochette en cuivre (+1)</t>
  </si>
  <si>
    <t xml:space="preserve">vous créez une alarme silencieuse centrée sur le point que vous touchez. Si jamais une créature s’approche à moins de 2 mètres (1 case) de ce point, vous en serez immédiatement averti mentalement, quelle que soit la distance à laquelle vous vous trouvez. Endormi, vous serez alors réveillé. L’alarme ne fournit aucune indication sur l’identité de l’intrus, se contentant de prévenir que quelqu’un l’a déclenchée. Vous ne pouvez avoir plus d’une alarme magique active à la fois. Le sort fonctionne jusqu’à son déclenchement ou jusqu’à ce que vous le lanciez à nouveau ailleurs. </t>
  </si>
  <si>
    <t>Anathème</t>
  </si>
  <si>
    <t>1</t>
  </si>
  <si>
    <t>1H/Mag</t>
  </si>
  <si>
    <t>une clochette (+1)</t>
  </si>
  <si>
    <t xml:space="preserve">Votre invocation marque la cible et laisse une empreinte invisible sur son âme. Les gens deviennent mal à l'aise et hostiles envers la cible, qui subit un malus de -20% au tests de Soc. </t>
  </si>
  <si>
    <t>Arme consacrée</t>
  </si>
  <si>
    <t>0,5</t>
  </si>
  <si>
    <t>Un peu d'eau bénite (+1)</t>
  </si>
  <si>
    <t>Vous enchantez une arme de corps à corps, de tir, ou encore jusqu’à 5 munitions. Ces objets n’acquièrent aucun bonus, mais ils sont considérés comme magiques, ce qui les rend efficaces contre les fantômes, les esprits et certains autres monstres.</t>
  </si>
  <si>
    <t>Armure aethyrique</t>
  </si>
  <si>
    <t>Un anneau de cotte de mailles (+1)</t>
  </si>
  <si>
    <t>Les vents de magie tissent une barrière invisible autour de votre corps, vous protégeant des agressions.Vous recevez un nombre de points d’Armure égal à votre valeur de Magie sur toutes les parties du corps. Ce sort ne peut pas être lancé si vous portez déjà une armure normale. Si vous enfilez une armure alors que le sort est actif, celui-ci prend immédiatement fin.</t>
  </si>
  <si>
    <t>Détermination renforcé</t>
  </si>
  <si>
    <t>Un symbole seigneurial (+1)</t>
  </si>
  <si>
    <t>La cible bénéficie d'un bonus de +10% au prochain test de FM.</t>
  </si>
  <si>
    <t>Dissipation</t>
  </si>
  <si>
    <t>un petit marteau en argent (+2)</t>
  </si>
  <si>
    <t>Vous mettez un terme prématuré à un sort actif. Cet effet peut servir à dissiper tout sort en cours, mais pas la magie rituelle. Vous pouvez faire cesser immédiatement le sort ciblé par un test réussi de Focalisation, en subissant un malus de –10% par point dans la caractéristique Magie que possède le lanceur de sorts responsable. Ainsi, si vous tentez de dissiper un sort d’arme consacrée lancé par un sorcier dont la valeur de Magie est de 2, votre test de Focalisation se fera avec –20%. Dissipation reste sans effet contre l'invocation de démons ou l'animation de morts-vivants.</t>
  </si>
  <si>
    <t>Dormance</t>
  </si>
  <si>
    <t>2</t>
  </si>
  <si>
    <t>Un éclat d'obsidienne (+1)</t>
  </si>
  <si>
    <t>Vous réduisez la puissance d"un objet magique. Vous devez réussir un test de focalisation (-10%) séparé. Si l'objet est tenu par une autre créature le test est de -20%. Pour chaque degré de réussite les pouvoirs de l'objet sont réprimés pendant 1 round.</t>
  </si>
  <si>
    <t>Grand prêche</t>
  </si>
  <si>
    <t>Une corne de taureau (+1)</t>
  </si>
  <si>
    <t>La voie de la cible s'étant très distinctement sur un rayon de 500m, sns gênes pour ls individus plus proches. Le sort dure jusqu'à ce que la cible cesse de parler; reprendre son souffle ne compte pas, la fin du discours marque la fin du sort.</t>
  </si>
  <si>
    <t>Lien</t>
  </si>
  <si>
    <t>Une mince chaine en argent (+2)</t>
  </si>
  <si>
    <t>Ce sort vous lie à un autre lanceur de sorts de la même école ou du même culte. Vous bénéficiez d'un bonus de +1 au jets d'incantation par degré de réussite qu'obtiennent sur un test de focalisation les individus qui vous son liés. Le test de focalisation doit être joué un round avant le sort qui sera amélioré. Ce sort est rare, mais connu auprès de l'ordre e la lumière ainsi que de quelque temple ulricains.</t>
  </si>
  <si>
    <t>Manipulation distante</t>
  </si>
  <si>
    <t>Un petit éventail (+1)</t>
  </si>
  <si>
    <t>Vous faites appel à l’énergie magique pour déplacer et manipuler de petits objets. Vous pouvez ainsi agir sur un objet léger (enc de 10 ou moins) situé dans un rayon de 12m et n'étant pas attaché. Vous pouvez également ouvrir ou fermer toute porte non verrouillée, ou faire tomber tout objet dont l’enc ne dépasse pas 50, tant qu’ils sont dans un rayon de 24m.</t>
  </si>
  <si>
    <t>Marche dans les airs</t>
  </si>
  <si>
    <t>une plume d’aigle (+2)</t>
  </si>
  <si>
    <t>Vous évoluez brièvement dans les airs, ce qui triple votre valeur de Mouvement, avant de retrouver la terre ferme. Vous pouvez atteindre une hauteur de 6 mètres, ce qui permet de passer pardessus certains obstacles.</t>
  </si>
  <si>
    <t>Rejet de la souillure</t>
  </si>
  <si>
    <t>Un brin de fléau-des-sorcières (+2)</t>
  </si>
  <si>
    <t>Vous vous entourez d'une barrière scintillante d'énergie bleue magique. Les créature dotées de mutations de chaos qui tentent de vous attaquer doivent réussir un test de FM par round pour y parvenir. En cas de succès elles subissent un malus de -10% aux tests de CC vous visant.</t>
  </si>
  <si>
    <t>Sanctuaire</t>
  </si>
  <si>
    <t>Une serrure (+2)</t>
  </si>
  <si>
    <t>Quiconque tente de rentrer dans la pièce ciblé doit réussir un tet de FM (+10%) pour y parvenir. Cela n'empêche pas des gens de jetés des choses dans le batiment.</t>
  </si>
  <si>
    <t>Silence</t>
  </si>
  <si>
    <t>un bâillon (+1)</t>
  </si>
  <si>
    <t>Vous réduisez magiquement au silence un personnage. La cible peut résister au sort en réussissant un test de FM. En cas d'échec, elle ne pourra pas parler ni même grogner.</t>
  </si>
  <si>
    <t>Verrou magique</t>
  </si>
  <si>
    <t>1 semaine</t>
  </si>
  <si>
    <t>Une petite clé (+1)</t>
  </si>
  <si>
    <t>Vous enchantez une serrure ou un verrou. L’ouverture ne pourra être crochetée ou forcée pendant toute cette période. En revanche, le sort ne peut empêcher une porte magiquement verrouillée d’être éventrée ou un coffre d’être fracassé.</t>
  </si>
  <si>
    <t>Vœu</t>
  </si>
  <si>
    <t>Le vœu écrit (+2)</t>
  </si>
  <si>
    <t>La cible volontaire du sort jure de mener à bien une action ou de s'en abstenir. La cible n'est pas nécessairement au courant pour le sort. Si elle nfreint son vœu elle reçoit à jamais un malus de -1d10% d'E. Une seul tentative pour réussir le vœu ne suffit pas à déclencher le sort. Le sort est dissipé lorsque le voeu est réalisé ou brisé ou lorsque le lanceur le dissipe. les prétresse de Shallya n'apprennent jamais ce sort c'est une violation grave de leur engagement.</t>
  </si>
  <si>
    <t>SOMBRE SAVOIR</t>
  </si>
  <si>
    <t>DOMAINE DU CHAOS</t>
  </si>
  <si>
    <t>un petit masque (+1)</t>
  </si>
  <si>
    <t>vous imposez une vision infernale à un personnage. La cible se retrouve assommée pendant 1 round à moins de réussir un test de FM. Une fois qu’elle n’est plus assommée, la cible doit réussir un second test de FM, sans quoi elle reçoit 1 point de Folie.</t>
  </si>
  <si>
    <t>une amulette gravée du symbole d’un dieu du Chaos (+1)</t>
  </si>
  <si>
    <t>vous invoquez les faveurs de l’un des dieux du Chaos. Vous recevez, un bonus de +10% en CC, E, FM ou Soc en fonction du dieu que vous avez invoqué.</t>
  </si>
  <si>
    <t>1d10min</t>
  </si>
  <si>
    <t>un cœur d’humanoïde encore sanguinolent (+2)</t>
  </si>
  <si>
    <t>Vous invoquez un démon mineur (cf. Chapitre 11 : Le bestiaire) qui apparaît dans un espace inoccupé.</t>
  </si>
  <si>
    <t>une fiole de sang démoniaque (+2)</t>
  </si>
  <si>
    <t>vous crachez du sang brûlant comme de l’acide sur un adversaire. La cible subit un nombre d’attaques égal à votre valeur de Magie et d'une valeur de dégâts de 4. Il s’agit d’un projectile magique.</t>
  </si>
  <si>
    <t>un symbole sacré profané (+2)</t>
  </si>
  <si>
    <t>Vous ensorcelez une personne et la soumettez à votre volonté. À moins que la cible ne réussisse un test de FM, c’est vous qui décidez des actions qu’elle entreprend à son prochain tour de jeu. Les morts-vivants sont immunisés contre la tentation du Chaos</t>
  </si>
  <si>
    <t>une main récupérée sur un pendu (+2)</t>
  </si>
  <si>
    <t xml:space="preserve"> vous enveloppez votre main d’un halo de magie noire. Elle est alors considérée comme une arme magique ayant l’attribut perforante et une valeur de dégâts de 7. De plus, vous bénéficiez d’un bonus de +10% en CC quand vous attaquez avec cette main. Le sort reste actif pendant un nombre de rounds égal à votre valeur de Mag. Vous pouvez prolonger cette durée en réussissant un test de FM à chaque round suivant.</t>
  </si>
  <si>
    <t>Permanent</t>
  </si>
  <si>
    <t>une corne d’homme-bête (+2)</t>
  </si>
  <si>
    <t>votre contact canalise l’énergie pure du Chaos dans votre cible et la transforme, à moins qu’elle ne réussisse un test de FM. En cas d’échec à ce test, la cible doit tirer sur la Table mutations du Chaos. La mutation se manifeste en quelques secondes et s’avère permanente. Si elle est affectée, la cible doit réussir un second test de FM, sous peine de se retrouver assommée pendant 1 round en raison de la brutalité et de l’ignominie de la mutation. Les morts-vivants sont immunisés contre la caresse du Chaos.</t>
  </si>
  <si>
    <t>la lame d’un champion du Chaos (+3)</t>
  </si>
  <si>
    <t>vous créez un infâme nuage de corruption. Utilisez le grand gabarit. Les personnes affectées doivent réussir un test de Force Mentale, pour éviter de perdre 1 point de Blessures, quels que soient leur BE et leur armure. Les créatures ainsi blessées continuent à perdre 1 point de Blessures par round jusqu’à ce qu’elles réussissent un test de FM. Celles qui perdent ainsi plus d'1 point de Blessures doivent également réussir un test d’E, sous peine de se retrouver victimes d’une mutation. Si elles manquent ce dernier test, elle doivent tirer sur la Table : mutations du Chaos, pour déterminer la mutation qui s'opère</t>
  </si>
  <si>
    <t xml:space="preserve"> les cœurs encore sanguinolents de six humanoïdes (+3)</t>
  </si>
  <si>
    <t>vous invoquez un nombre de démons mineurs égal à votre valeur de Mag. Ils apparaissent chacun dans un espace inoccupé.</t>
  </si>
  <si>
    <t xml:space="preserve"> le sang d'un démon (+3)</t>
  </si>
  <si>
    <t>vous prononcez le nom secret de l’un des dieux du Chaos, ce qui suffit à infliger d'abominables souffrances à ceux qui vous entourent. Centrez le grand gabarit sur vous-même. Les personnes comprises dans la zone subissent une attaque d’une valeur de dégâts de 8 et doivent réussir un test de FM sous peine de se retrouver sans défense pendant 1 round. Le sort ne vous affecte pas.</t>
  </si>
  <si>
    <t>DOMAINE DE LA NECROMANCIE</t>
  </si>
  <si>
    <t>Un crâne(+1)</t>
  </si>
  <si>
    <t>votre visage prend l’aspect d’un crâne à l’air mauvais, symbole reconnu de la mort. Vous provoquez la Peur.</t>
  </si>
  <si>
    <t>0,5/Corps</t>
  </si>
  <si>
    <t>la poussière issue d’une tombe (+1)</t>
  </si>
  <si>
    <t>Vous ranimez les morts, créant un nombre de squelettes ou de zombies égal à votre valeur de Mag. Vous devez être à portée de cadavres récents (qui deviennent des zombies) ou de vestiges plus anciens (lesquels font des squelettes).</t>
  </si>
  <si>
    <t>une dent de chauve-souris vampire (+2)</t>
  </si>
  <si>
    <t>Vous buvez le sang d’un cadavre pour soigner vos propres blessures. Le cadavre doit être frais (sa mort doit remonter à moins d’une heure). Si l’incantation est réussie, sève nécromantique vous rend 1d10 points de Blessures</t>
  </si>
  <si>
    <t>une main de meurtrier (+2)</t>
  </si>
  <si>
    <t>votre contact anéantit la chair de vos adversaires vivants, leur ôtant 1d10 points de Blessures, quels que soient leur BE et leur armure. Les morts-vivants sont immunisés contre main de poussière.</t>
  </si>
  <si>
    <t>une petite trompe en argent (+2)</t>
  </si>
  <si>
    <t>vous stimulez les morts-vivants sous votre contrôle. 1d10 squelettes, revenants ou zombies peuvent immédiatement se déplacer ou porter une attaque standard, bien que ce ne soit pas leur tour de jeu. Ces actions comptent pour des actions gratuites et n’affectent en rien le nombre d’actions que peuvent entreprendre les morts-vivants durant ce round</t>
  </si>
  <si>
    <t>un morceau de bois pris sur un cercueil profané (+2)</t>
  </si>
  <si>
    <t>Vous soumettez un mort-vivant éthéré à votre volonté. Vous pouvez cibler une banshee, un spectre ou un esprit. La créature passe, à moins qu’elle ne réussisse un test de FM.</t>
  </si>
  <si>
    <t>un lambeau de chair pris sur un revenant (+2)</t>
  </si>
  <si>
    <t>votre chair devient aussi résistante que celle d’un cadavre momifié. Tous les coups critiques que vous subissez voient leur valeur critique réduite de l’équivalent de votre valeur de Magie.</t>
  </si>
  <si>
    <t>de la poussière prélevée sur une momie (+3)</t>
  </si>
  <si>
    <t>Ce sort est semblable à réanimation, si ce n’est que vous créez 2d10 squelettes ou zombies dans un rayon de 24m</t>
  </si>
  <si>
    <t xml:space="preserve"> un diadème de fer refroidi dans du sang humain (+3)</t>
  </si>
  <si>
    <t>ce sort est semblable à réanimation, si ce n’est que les morts-vivants créés sont des revenants. Les cadavres employés doivent être ceux de personnages engagés dans une carrière avancée.</t>
  </si>
  <si>
    <t xml:space="preserve"> une fiole d’eau bénite (+3)</t>
  </si>
  <si>
    <t>vous créez un tourbillon magique aspirant l’énergie qui anime les mortsvivants. Utilisez le grand gabarit. Les morts-vivants affectés subissent une attaque d’une valeur de dégâts de 5, à moins qu’il ne s’agisse de squelettes ou de zombies, auquel cas ils sont instantanément détruits.</t>
  </si>
  <si>
    <t>Verena</t>
  </si>
  <si>
    <t>Magie mineure</t>
  </si>
  <si>
    <t>DOMAINE DE LA MORT</t>
  </si>
  <si>
    <t>Chaos</t>
  </si>
  <si>
    <t>Bénédiction du maître</t>
  </si>
  <si>
    <t>Combustion</t>
  </si>
  <si>
    <t>Engourdissement</t>
  </si>
  <si>
    <t>Gêne</t>
  </si>
  <si>
    <t>Vomissements</t>
  </si>
  <si>
    <t>Yeux du démon</t>
  </si>
  <si>
    <t>1d10 rounds</t>
  </si>
  <si>
    <t>un demi-litre de sang d’enfant (+1)</t>
  </si>
  <si>
    <t>vous invoquez la puissance des démons pour bénéficier d’une faveur. Augmentez l’une de vos valeurs de caractéristique de +10%.</t>
  </si>
  <si>
    <t>un peu de cendre tirée d’une torche usagée (+1)</t>
  </si>
  <si>
    <t>un bouton de lotus noir (+1)</t>
  </si>
  <si>
    <t>vous maudissez la victime de votre choix à portée. La cible a droit à un test de Force Mentale pour résister aux effets du sort. Cette malédiction perturbe le sujet, mais n’est absolument pas mortelle, pas plus qu’elle n’impose de pénalité, en dehors d’un certain embarras qui peut se traduire par un malus aux tests de Sociabilité (à l’appréciation du MJ, mais pas plus de –10%).Gêne se manifeste par exemple de l’une des manières suivantes : verrues, furoncles, altération de la couleur des cheveux, flatulences incontrôlables, forte odeur des pieds, crise d’urticaire, etc</t>
  </si>
  <si>
    <t>un ongle de la victime (+1)</t>
  </si>
  <si>
    <t>un dé à coudre de vomi de troll (+1)</t>
  </si>
  <si>
    <t>les yeux d’un humain pendu depuis trois jours (+1)</t>
  </si>
  <si>
    <t>vous provoquez une petite crise de vomissements chez une cible située à portée, à moins qu’elle ne réussisse un test d’Endurance. La cible subit alors un malus de –10% aux tests de Sociabilité impliquant d’autres individus.</t>
  </si>
  <si>
    <r>
      <t xml:space="preserve">vous créez une étincelle qui jaillit du bout de votre doigt pour atterrir où vous le souhaitez à portée. La flammèche n’inflige aucun dégât, mais si elle se pose sur un objet inflammable et qu’on n’y fait rien, l’objet prend feu en 1d10 rounds (cf. </t>
    </r>
    <r>
      <rPr>
        <b/>
        <sz val="11"/>
        <color rgb="FF000000"/>
        <rFont val="Franklin Gothic Medium"/>
        <family val="2"/>
      </rPr>
      <t>Le feu</t>
    </r>
    <r>
      <rPr>
        <sz val="11"/>
        <color rgb="FF000000"/>
        <rFont val="Franklin Gothic Medium"/>
        <family val="2"/>
      </rPr>
      <t>, page 136 de WJDR).</t>
    </r>
  </si>
  <si>
    <r>
      <t>vos yeux brillent d’une lueur impie verte, qui vous permet de voir comme si vous disposiez du talent Vision nocturne. Si vous détenez déjà ce talent, la portée de votre vision nocturne est doublée (cf.</t>
    </r>
    <r>
      <rPr>
        <b/>
        <sz val="11"/>
        <color rgb="FF000000"/>
        <rFont val="Franklin Gothic Medium"/>
        <family val="2"/>
      </rPr>
      <t>Éclairage</t>
    </r>
    <r>
      <rPr>
        <sz val="11"/>
        <color rgb="FF000000"/>
        <rFont val="Franklin Gothic Medium"/>
        <family val="2"/>
      </rPr>
      <t>,page 117 de WJDR).</t>
    </r>
  </si>
  <si>
    <t>Domaine de Nurgle</t>
  </si>
  <si>
    <t>Domaine de Slaanesh</t>
  </si>
  <si>
    <t>Beauté intérieure</t>
  </si>
  <si>
    <t>Faveur du Chaos</t>
  </si>
  <si>
    <t>Caresse du Chaos</t>
  </si>
  <si>
    <t>Gerbe corruptrice</t>
  </si>
  <si>
    <t>Faveur de Nurgle</t>
  </si>
  <si>
    <t>Immonde messager</t>
  </si>
  <si>
    <t>La multitude fait le tout</t>
  </si>
  <si>
    <t>Nuage de miasmes</t>
  </si>
  <si>
    <t>Pestilence réjouissante</t>
  </si>
  <si>
    <t>Prodigieuse santé</t>
  </si>
  <si>
    <t>Sang bouillonnant</t>
  </si>
  <si>
    <t>Puanteur de Nurgle</t>
  </si>
  <si>
    <t>Vision d’horreur</t>
  </si>
  <si>
    <t>Tentation du Chaos</t>
  </si>
  <si>
    <t>Vent épidémique</t>
  </si>
  <si>
    <t>Béatitude funeste</t>
  </si>
  <si>
    <t>Douleur euphorisante</t>
  </si>
  <si>
    <t>Insaisissable gloire</t>
  </si>
  <si>
    <t>Langue cinglante</t>
  </si>
  <si>
    <t>Malédiction de la chair</t>
  </si>
  <si>
    <t>Pantin de chair</t>
  </si>
  <si>
    <t>Pavane de Slaanesh</t>
  </si>
  <si>
    <t>Torrent doré</t>
  </si>
  <si>
    <t>Succube</t>
  </si>
  <si>
    <t>Voile du désir</t>
  </si>
  <si>
    <t>Liste élémentaire de Nurgle</t>
  </si>
  <si>
    <t>Liste mystique de Nurgle</t>
  </si>
  <si>
    <t>Liste cardinale de Nurgle</t>
  </si>
  <si>
    <t>Liste élémentaire de Slaanesh</t>
  </si>
  <si>
    <t>Liste mystique de Slaanesh</t>
  </si>
  <si>
    <t>Liste cardinale de Slaanesh</t>
  </si>
  <si>
    <t>Domaine de Tzeentch</t>
  </si>
  <si>
    <t>Liste élémentaire de Tzeentch</t>
  </si>
  <si>
    <t>Liste mystique de Tzeentch</t>
  </si>
  <si>
    <t>Liste cardinale de Tzeentch</t>
  </si>
  <si>
    <t>Bénédiction de Tzeentch</t>
  </si>
  <si>
    <t>Confusion bestiale</t>
  </si>
  <si>
    <t>Dissipation de mortel</t>
  </si>
  <si>
    <t>Flammes incarnates de Tzeentch</t>
  </si>
  <si>
    <t>Esclave du Chaos</t>
  </si>
  <si>
    <t>Flammes du destin</t>
  </si>
  <si>
    <t>Invalidation de la magie</t>
  </si>
  <si>
    <t>Tempête de feu de Tzeentch</t>
  </si>
  <si>
    <t>Ramollissement</t>
  </si>
  <si>
    <t>Transformation de Tzeentch</t>
  </si>
  <si>
    <t>Stupeur embrasée</t>
  </si>
  <si>
    <t>un morceau de fruit pourri et infesté de vers (+2)</t>
  </si>
  <si>
    <t>une pincée de vomissement (+2)</t>
  </si>
  <si>
    <t>un morceau de viande infestée de vers (+2)</t>
  </si>
  <si>
    <t>poignée d’excréments humains (+1)</t>
  </si>
  <si>
    <t>vous accélérez le vieillissement d’un individu ou la décrépitude d’un objet. Si l’objet n’est pas organique, il se met à s’effriter, ce qui diminue sa qualité d’un cran. Si l’objet est organique, il mûrit très rapidement, jusqu’à pourrir et à éclater en déversant son contenu nauséabond. Les créatures vivantes ont droit à un test d’Endurance pour résister à ces effets. En cas d’échec, le sujet vieillit de 2d10 ans et perd à jamais –1d10% en Capacité de Combat, Capacité de Tir, Force, Endurance et Agilité.</t>
  </si>
  <si>
    <t>grâce à faveur de Nurgle, vous absorbez une maladie qui affecte la créature touchée. L’affection est en vous, mais vous ne souffrez pas de ses effets pendant un nombre d’heures égal à votre valeur de Magie. Vous pouvez transférer la maladie à une autre cible en la touchant, mais elle a droit à un test d’Endurance pour résister à cette tentative. Si la cible réussit ce test, la maladie reste en vous, mais vous pouvez retenter de vous en débarrasser, sur la même cible ou une autre. Si le sort prend fin avant que vous ayez pu transmettre l’affection, vous êtes contaminé.</t>
  </si>
  <si>
    <t>vous vomissez un jet de sang putride et méphitique, mêlé de pus, de vers et de sécrétions diverses. Prenez le gabarit de flammes. Toute cible touchée par la gerbe doit aussitôt réussir un test d’Endurance Assez difficile (–10%) sous peine de subir trois coups d’une valeur de dégâts de 4. En outre, les créatures affectées ont la nausée et subissent un malus de –10% à tous les tests de compétence et de caractéristique pendant un nombre de minutes égal à votre valeur de Magie</t>
  </si>
  <si>
    <t>vous vomissez un torrent de mouches bleues et vertes qui tourbillonnent autour de vous pour former une nuée évoquant vaguement une tête de crapaud. Vous pouvez indiquer un message comptant jusqu’à 25 mots à cette nuée, qui se charge alors de le transmettre au destinataire souhaité. La nuée se déplace à la vitesse de 1,5 km par heure et délivre le message d’une voix étranglée qui rappelle des haut-le-cœur. Une fois la tâche accomplie, les mouches s’enfouissent dans tous les orifices du destinataire et disparaissent. La première fois qu’un individu reçoit un message par le biais de ce sort, il doit réussir un test de Force Mentale sous peine de gagner 1 point de Folie.</t>
  </si>
  <si>
    <t>un organe visqueux d’une victime d’une épidémie (+3)</t>
  </si>
  <si>
    <t>des larmes d’un enfant malade (+2)</t>
  </si>
  <si>
    <t>le cerveau d’un champion du Chaos de Nurgle (+3)</t>
  </si>
  <si>
    <r>
      <t xml:space="preserve">vous contaminez toutes les créatures situées à portée d’une terrible maladie. Lancez les dés sur la table </t>
    </r>
    <r>
      <rPr>
        <b/>
        <sz val="11"/>
        <color theme="1"/>
        <rFont val="Franklin Gothic Medium"/>
        <family val="2"/>
      </rPr>
      <t>Pestilence réjouissante</t>
    </r>
    <r>
      <rPr>
        <sz val="11"/>
        <color theme="1"/>
        <rFont val="Franklin Gothic Medium"/>
        <family val="2"/>
      </rPr>
      <t xml:space="preserve"> pour déterminer la maladie invoquée. Les règles de rétablissement sont les mêmes que pour les maladies normales.</t>
    </r>
  </si>
  <si>
    <t>une abjecte brume verte s’élève du sol qui vous entoure. Centrez le grand gabarit sur vous-même. Toutes les créatures qui sont dans la zone d’effet subissent un malus de –20% aux tests de caractéristique et de compétence, malus qui dure un nombre de minutes égal à votre valeur de Magie, qu’elles en sortent ou non. Vous êtes vous-même immunisé contre votre propre nuage de miasmes.</t>
  </si>
  <si>
    <t>votre corps se désagrège pour former une nuée de mouches prenant la forme d’un homme. Tout ce que vous portez sur vous ou dans vos mains tombe au sol. Vous acquérez le talent Vol avec une vitesse en vol égale à votre valeur de Mouvement. Tant que vous restez sous cette forme, vous êtes immunisé contre les dégâts des armes non magiques. Vous ne pouvez être ciblé par des sorts (à l’exception de dissipation), mais restez sujet aux sorts de zone infligeant des dégâts. Vous pouvez altérer votre forme, tant qu’elle reste continue. Cela signifie que vous ne pouvez vous séparer en plusieurs nuées, ce qu’une force extérieure ne peut pas faire davantage. Vous pouvez vous insinuer dans des espaces étroits, dès lors qu’une seule mouche pourrait s’y glisser. La multitude fait le tout persist, mais vous pouvez y mettre un terme quand vous le souhaitez. Si le sort prend fin prématurément et que vous vous trouvez dans un espace trop étroit pour accueillir votre corps, vous mourez aussitôt.</t>
  </si>
  <si>
    <t>le cordon ombilical d’un enfant mort-né (+1)</t>
  </si>
  <si>
    <t>un œuf pourri (+1)</t>
  </si>
  <si>
    <t>le vent nauséabond d’un grand immonde (+3)</t>
  </si>
  <si>
    <t>vous placez vos mains sur le visage de la cible et de petites vrilles vertes poussent comme des poils dans vos paumes à la fin de l’incantation. Après sept secondes d’agonie, les traits de la cible s’altèrent légèrement et tous les défauts, toutes les marques de mauvaise santé, s’évanouissent, quelle que soit leur gravité, cachée derrière un masque de vigueur. Mais aussi parfaite soit la transformation, elle n’en est pas moins dérangeante. Les joues sont trop roses, la mâchoire trop parfaite, les dents un peu trop blanches et les yeux brillent d’une promesse lascive. Prodigieuse santé persiste pendant un nombre d’heures égal à votre valeur de Magie ou dès que la cible perd 1 point de Blessures.</t>
  </si>
  <si>
    <t>des relents nauséabonds émanent de votre corps et polluent l’air environnant. L’odeur est si nocive que ceux qui respirent ces vapeurs attrapent la nausée et se mettent à vomir, presque invalidés par les relents. Toutes les créatures vivantes qui vous sont adjacentes doivent réussir un test d’Endurance sous peine d’être sans défense pendant un nombre de rounds égal à votre valeur de Magie. Même ceux qui réussissent ce test subissent un malus de –10% aux tests de Capacité de Combat. Les vapeurs vous accompagnent pendant la durée du sort. Vous êtes immunisé contre votre propre puanteur de Nurgle.</t>
  </si>
  <si>
    <t>vous invoquez les vents immondes de Nurgle pour qu’ils balayent la campagne environnante et sèment la mort et la maladie. Choisissez un point et centrez-y le grand gabarit. Toutes les créatures vivantes qui sont prises dans la zone d’effet doivent réussir un test d’Endurance Difficile (–20%) sous peine de contracter la pourriture de Neiglish. En outre, le nuage est source de Terreur.</t>
  </si>
  <si>
    <t>Intimidation des morts-vivants</t>
  </si>
  <si>
    <t>une fiole d'eau bénite (+1)</t>
  </si>
  <si>
    <t>Votre simples contact protège une cible contre les morts-vivants. Aucune créature ayant le talent Mort-vivant ne peut s'approcher à moins de 2m de la cible sans réussir un test de FM. Si la créature est dénué de conscience, c'est le nécromancien qui en a le contrôle qui effectue le test. Rien ne vous empêche de vous lancer ce sort.</t>
  </si>
  <si>
    <t>Sang d'ombre</t>
  </si>
  <si>
    <t>Le sang d'un vampire</t>
  </si>
  <si>
    <t>Un sang brûlant par vos mains et embrase tout ce qu'il touche. Il sagit d'un projectile magique infligeant un coup d'une valeur de dégats de 4 qui affecten un nombre de cibles égal à votre valeur de Mag. Si vous vous coupez et perdez 5 points de blessures pour fournir le sang du sort, vous pouvez doubler le nombre de cibles.</t>
  </si>
  <si>
    <t>Domaine de Nagash</t>
  </si>
  <si>
    <t>Chevauchée nocturne</t>
  </si>
  <si>
    <t>Contrôle des morts-vivants</t>
  </si>
  <si>
    <t>Dégradation</t>
  </si>
  <si>
    <t>Fontaines de sang</t>
  </si>
  <si>
    <t>Regard de Nagash</t>
  </si>
  <si>
    <t>Vague de flétrissure</t>
  </si>
  <si>
    <t>Vigueur infernale</t>
  </si>
  <si>
    <t>Une dent de destrier arabien (+2)</t>
  </si>
  <si>
    <t>Votre monture et jusqu'à 5 autres monture sont animées par le pouvoir de la Dhar. Du crépuscule au lever du jour, elles bénéficient d'un pooint de mouvement supplémentaire et peuvent entreprendre l'action de course, même si la règle lent s'applique à elles. Elles gagnent également le trait éthérée, tout comme leur cavalier et la montur qu'elles tirent, le cas échéant. Ce sort est utilisé par les vampirespour rattraper leurs proies avant le lever du soleil. au beau milieu de leur traque, ils foncent droit sur leur cible présumé, sans tenir compte ds mortels dont ils traversent les villages.</t>
  </si>
  <si>
    <t>1,5 Km</t>
  </si>
  <si>
    <t>les racines d'une plante carnivore (+3)</t>
  </si>
  <si>
    <t>un œil de nécromancien (+2)</t>
  </si>
  <si>
    <t>Cinq picées de cendres de vampire (+3)</t>
  </si>
  <si>
    <t>Les phalanges d'un guerrier (+2)</t>
  </si>
  <si>
    <t>Vous imprégnez de Dhar un nombre de morts-vivants égal au double de votre valeur de Magie. Animées par une malveillante brute, les créatures affectées se déplacent plus rapidement. Chaque round, ces créatures ont le droit de relancer un test de CC raté</t>
  </si>
  <si>
    <t>Des éclairs de Dhar partent de vos yeux, les chairs touchées noircissant et se ratatinant avant de se décoller pour révéler les os qu'elles dissimulent. Il s'agit d'un projectile physique infligeant un coup d'une valeur de dégats de 3. Vous pouvez lancer un éclair par round au prix d'une demi-action.</t>
  </si>
  <si>
    <t>D'un geste de la main, vous libérez des forces nécromantiques dévastatrices absorbant la vie de vos adversaires, leur flétrissant la peau, transformant leur sang en poussière et brisant leurs os. Un nombre d'êtres vivant situés à portée égal à votre vleur de Magie est affecté. Chacun perd 1d10 points de Blessures, quels que soient son BE et son armure.</t>
  </si>
  <si>
    <t>Vous aspirez la vie sur une zone d'une taille maximle de 1,5Km e côté. Les plantes se flétrissent, les animaux tombent malades, l'eau croupit et le sol prend la forme de poussière et de cendres. Guidés par leur instinct, les animaux quittent l'endroit, qui a dès lors la réputation d'être hanté. La dhar s'y accumule, permettant à ses utilisateurs d'ajouter un dé supplémentaire aux jets d'incantation. Aucune culture ne peut y pousser à moins que l sol ne soit tout d'abord sanctifié par un magister de Jade jetant le sort purification de la terre, ce qui n inverse les effets.</t>
  </si>
  <si>
    <t>pétales de rose écrasés (+1)</t>
  </si>
  <si>
    <t>une dose de liqueur d’amande (+2)</t>
  </si>
  <si>
    <t>une goutte de sueur d’un amant (+2)</t>
  </si>
  <si>
    <t>symbole de Slaanesh (+1)</t>
  </si>
  <si>
    <t>Vous placez une créature vivante dans un état de bien-être euphorique. Si la victime souhaite entreprendre une action au cours d’un round donné, elle doit au préalable réussir un test de Force Mentale, sans quoi elle restera immobile à sourire béatement, renonçant à toute action pour le round. Les cibles qui réussissent dans ce cadre trois tests d’Endurance consécutifs mettent un terme aux effets du sort. Béatitude funeste est un sort de contact.</t>
  </si>
  <si>
    <t>Les sens d’une créature située à portée sont profondément altérés. Le sujet du sort a droit à un test de Force Mentale pour résister aux effets. En cas d’échec, la cible tire du plaisir de la souffrance, tandis que les sources habituelles de plaisir lui deviennent douloureuses. En outre, quand la cible inflige ou subit des dégâts, elle bénéficie pendant 1 round d’un bonus (non cumulatif) de +10% aux tests de Capacité de Combat et en Endurance.</t>
  </si>
  <si>
    <t>vous soufflez un air parfumé en plein visage ou dans l’oreille d’une créature vivante adjacente. Elle est aussitôt assaillie de visions glorieuses de ce qu’elle pourrait accomplir, ce qui dans le même temps souille son âme et l’accable de honte. La cible d’insaisissable gloire bénéficie d’un bonus à un test, égal à +10% x votre valeur de Magie, sachant que le test doit être effectué avant un nombre de jours égal à votre valeur de Magie.</t>
  </si>
  <si>
    <t>Votre langue s’allonge de plusieurs mètres pour s’insinuer dans les moindres orifices de ceux qu’elle frappe de sa forme lascive et frétillante. Vous pouvez ainsi atteindre des cibles situées dans un rayon de 12 mètres (6 cases). Le sort agit comme un projectile magique. Les créatures frappées par la langue subissent un coup d’une valeur de dégâts de 3 qui ignore l’armure, l’appendice libérant une vague de pure agonie. La langue garde cet aspect pendant la durée du sort, sachant que vous pouvez attaquer par ce biais au prix d’une demi-action.</t>
  </si>
  <si>
    <t>une excroissance sectionnée, truffée de 144 araignées vivantes (+3)</t>
  </si>
  <si>
    <t>une marionnette (+3)</t>
  </si>
  <si>
    <t>une flasque de vin (+2)</t>
  </si>
  <si>
    <t>à vue</t>
  </si>
  <si>
    <t>vous prenez le contrôle d’une autre créature, qui devient votre marionnette. Si la cible manque son test de Force Mentale Assez difficile (–10%), ses yeux prennent la couleur des vôtres. En outre, elle se met à rougir et à transpirer, comme sous l’effet de l’excitation ou de la colère. Tant qu’elle est sous votre emprise, la cible est forcée d’obéir à vos instructions psychiques. Si vous lui ordonnez d’agresser ses compagnons, elle devra le faire. Votre contrôle du pantin de chair est tel que vous pouvez même parler par sa bouche. Vous conservez cet ascendant pour un nombre d’heures égal à votre valeur de Magie, mais il vous faut pour cela garder la cible en vue à tout instant. En outre, il vous en coûte une demi-action par round, sans quoi le sort prend aussitôt fin. Les personnes soumises à ce sort se sentent violées dans leur intimité et doivent réussir un test de Force Mentale supplémentaire sous peine de gagner 2 points de Folie. Si vous donnez à la cible une instruction qu’elle a toutes les raisons de considérer comme suicidaire, elle peut tenter un autre test de Force Mentale pour mettre fin à l’emprise.</t>
  </si>
  <si>
    <t>la langue d’une vierge (+3)</t>
  </si>
  <si>
    <t>toutes les créatures vivantes à portée doivent réussir un test de Force Mentale Assez difficile (–10%), sans quoi elles seront obligées de danser sans la moindre pudeur aux sons aethyriques de la musique de Slaanesh,. Pendant ce temps, elles ne peuvent pas entreprendre la moindre action et sont sans défense. Une créature qui subit une attaque est aussitôt libérée des effets du sort. Le sort s’accompagne d’un effet secondaire: à chaque minute passée à danser, la victime doit réussir un test de Force Mentale Difficile (–20%) sous peine de gagner 1d10/5 points de Folie pour avoir vibré à l’écoute de cette mélodie impie.</t>
  </si>
  <si>
    <t>Un peu d'urine (+3)</t>
  </si>
  <si>
    <t>un rayon de lueur chaude et dorée jaillit de la paume de votre main. Le trait peut affecter une seule et unique cible que vous avez en ligne de mire. La cible éprouve alors une sensation agréable et engourdissant. Si la victime souhaite entreprendre une action au cours d’un round donné, elle doit au préalable réussir un test de Force Mentale, sans quoi elle reste immobile à sourire béatement, renonçant à toute action pour le round. Les cibles qui réussissent dans ce cadre trois tests d’Endurance consécutifs mettent un terme aux effets du sort.</t>
  </si>
  <si>
    <t>la langue d’une catin (+2)</t>
  </si>
  <si>
    <t>la créature que vous touchez subit une profonde altération, tandis que des particules roses tourbillonnent contre sa chair, provoquant l’excitation et un plaisir intense. Voile du désir produit plusieurs effets. Tout d’abord, le sort contre tous les effets de l’ivresse, de l’abus de nourriture et du manque de sommeil. Ensuite, il efface tous les signes extérieurs d’atteinte physique, sans pour autant soigner véritablement les blessures. Enfin, il confère à la cible un bonus de +10% aux tests de Sociabilité pendant un nombre d’heures égal à votre valeur de Magie.</t>
  </si>
  <si>
    <t>Au terme de l’incantation, votre esprit est libéré de votre corps, qui se trouve dans un état comateux, et plane dans l’Aethyr. Bien que vous ne puissiez pas agir sur le monde physique, vos sens continuent de fonctionner normalement (vue, ouïe, odorat, toucher, goût).Tant que vous êtes sous cette forme spectrale, vous restez totalement invisible et ne pouvez être frappé par les armes non magiques. Vous êtes toujours soumis aux lois de la nature, ce qui fait que vous ne pouvez vous déplacer à travers les murs, voler ou entreprendre toute action qui vous est proscrite en temps normal. Vous ne pouvez lancer d’autre sort et restez dans cet état pendant un nombre d’heures égal au double de votre valeur de Magie. Il vous faut retourner dans votre corps physique avant la fin du sort; si quelque chose vous empêche de le faire de vous-même, votre conscience est tout de même transportée dans votre enveloppe corporelle, mais la violence de ce transfert vous oblige à réussir un test de Force Mentale Difficile (–20%) sous peine de gagner 1 point de Folie. Vous ne pouvez lancer ce sort sur une autre personne. Bien que le sort se rapproche de forme astrale (cf. page 142 des Royaumes de Sorcellerie), succube s’accompagne d’un effet peu ordinaire qui se manifeste quand votre forme spectrale entre en contact avec la chair mortelle. Ainsi, grâce au pouvoir de Slaanesh, la créature touchée ressent le contact, alors qu’elle ne peut vous voir, vous entendre ou percevoir votre odeur. Vous ne pouvez blesser le sujet, mais vous avez la capacité d’exciter ses sens. Pour chaque heure passée à caresser ainsi une victime, celle-ci doit réussir un test d’Endurance et un autre, de Force Mentale. Si elle rate le test d’Endurance, elle perd 1d10 points de Blessures, son âme étant invitée à quitter son corps. Si le test de Force Mentale est manqué, la cible gagne 1 point de Folie suscité par le plaisir intense de la situation. Tant qu’elle est ainsi titillée, la victime peut agir normalement, malgré la sensation pour le moins étrange.</t>
  </si>
  <si>
    <r>
      <t xml:space="preserve">Une créature à portée développe d’horribles appendices dont elle ne contrôle pas la croissance. La cible peut résister à ces effets en réussissant un test de Force Mentale Difficile (–20%). Chaque round après l’incantation, jetez 1d10 et consultez la table </t>
    </r>
    <r>
      <rPr>
        <b/>
        <sz val="11"/>
        <color theme="1"/>
        <rFont val="Franklin Gothic Medium"/>
        <family val="2"/>
      </rPr>
      <t>Malédiction de la chair</t>
    </r>
    <r>
      <rPr>
        <sz val="11"/>
        <color theme="1"/>
        <rFont val="Franklin Gothic Medium"/>
        <family val="2"/>
      </rPr>
      <t xml:space="preserve"> pour déterminer les effets du sort pour le round. Les effets de malédiction de la chair sont permanents, la victime continuant à développer appendices et excroissances jusqu’à ce qu’elle soit la cible d’une dissipation réussie (auquel cas toutes les malformations disparaissent) ou qu’elle meure. Tant qu’elle est affectée par ce sort, la victime ne peut entreprendre la moindre action et est sans défense.</t>
    </r>
  </si>
  <si>
    <t>le cœur d’un mutant (+2)</t>
  </si>
  <si>
    <t>un feu de joie alimenté par les ossements de 13 mutants (+3)</t>
  </si>
  <si>
    <t>liquide crânien d’un dément (+2)</t>
  </si>
  <si>
    <t>un peu de cire (+2)</t>
  </si>
  <si>
    <t>Le sang d’une horreur (+2)</t>
  </si>
  <si>
    <t>une flèche enflammée (+2)</t>
  </si>
  <si>
    <t>une petite météorite (+1)</t>
  </si>
  <si>
    <t>le doigt d’un sorcier (+2)</t>
  </si>
  <si>
    <t>de l’urine de loup (+1)</t>
  </si>
  <si>
    <t>les yeux d’un sorcier (+3)</t>
  </si>
  <si>
    <t>une poignée de sable (+2)</t>
  </si>
  <si>
    <t>vous criez le nom de Tzeentch pour invoquer sa bénédiction. Jetez 1d10. Si le résultat est impair, vous acquérez une mutation. Si le résultat est pair, vous pouvez ajouter un sort de n’importe quel domaine à votre répertoire de la journée.</t>
  </si>
  <si>
    <t>6m</t>
  </si>
  <si>
    <t>sélectionnez une créature à portée. La cible doit réussir un test de FM Très difficile (–30%) sous peine d’être aspirée dans les Royaumes du Chaos pour le plus grand divertissement des démons.</t>
  </si>
  <si>
    <r>
      <t xml:space="preserve">vos yeux émettent une lueur malsaine qui instille la terreur chez un animal ordinaire à portée. La cible a droit à un test de Force Mentale pour résister à ces effets. En cas d’échec, elle se comporte étrangement. Jetez 1d10 et consultez la table </t>
    </r>
    <r>
      <rPr>
        <b/>
        <sz val="11"/>
        <color theme="1"/>
        <rFont val="Franklin Gothic Medium"/>
        <family val="2"/>
      </rPr>
      <t>Confusion bestiale</t>
    </r>
    <r>
      <rPr>
        <sz val="11"/>
        <color theme="1"/>
        <rFont val="Franklin Gothic Medium"/>
        <family val="2"/>
      </rPr>
      <t xml:space="preserve"> pour déterminer ce qui se passe. L’animal retrouve son état normal à la fin du sort, à moins de mourir avant cela.</t>
    </r>
  </si>
  <si>
    <t>vous projetez votre conscience au sein d’une autre créature vivante. Le sujet de cette attaque psychique a droit à un test de Force Mentale pour résister à l’intrusion. En cas d’échec, vous prenez le contrôle de ses actes pendant la durée du sort. Si l’une de vos instructions paraît suicidaire, la cible a droit à un autre test de FM pour rompre l’enchantement. Tant que vous possédez ainsi un corps de mortel, votre propre enveloppe corporelle reste dans un état cataleptique profond. À la fin des effets du sort, le sujet doit réussir un test de FM Assez difficile (–10%) sous peine d’acquérir une mutation.</t>
  </si>
  <si>
    <t>des flammes d’un orange très clair jaillissent du sol, tout autour de vous. Dans ces langues de feu apparaissent des images de l’avenir. Vous pouvez rejouer un test de caractéristique ou de compétence au choix effectué avant que ne s’écoule un nombre de minutes égal à votre valeur de Magie.</t>
  </si>
  <si>
    <t>des flammes roses et dégoulinantes d’énergie jaillissent du bout de vos doigts pour frapper une créature. Il s’agit d’un projectile magique d’une valeur de dégâts de 4 ignorant l’armure.</t>
  </si>
  <si>
    <t>vous psalmodiez les paroles impies des démons, ce qui vous permet d’absorber l’énergie d’un objet magique proche. Vous choisissez un objet magique situé à portée, qui perd aussitôt toutes ses propriétés magiques. Vous devez réussir un test d’Endurance Assez difficile (–10%) sous peine d’acquérir une mutation.</t>
  </si>
  <si>
    <t>d’étranges points bleus et luisants apparaissent sur vos mains. Si vous touchez ensuite un objet non magique, celui-ci perd toute fermeté pour devenir mou et malléable. L’acier se tord, le verre se replie, la roche se transforme en argile. Si vous lancez ce sort sur une arme, elle devient molle et se brise si on s’en sert au combat. Une armure ainsi affectée n’offre plus aucune protection, tous les points d’Armure étant annulés dans les zones couvertes correspondantes (d’ailleurs, l’armure se brise en cas de coup porté sur une telle zone). Vous ne pouvez affecter qu’un objet dont le volume ne dépasse pas 1,5 m3. Une fois transformée, vous pouvez modeler la matière à votre guise, même si, dans certains cas, le MJ peut exiger que vous réussissiez un test de Métier approprié. L’objet reste mou comme la cire pendant un nombre de minutes égal à votre valeur de magie.</t>
  </si>
  <si>
    <t>un trait de flammes magenta jaillit de votre main. Il s’agit d’un projectile magique. Si l’attaque porte, la cible gagne 1d10/2 points de Folie, à condition de n’avoir aucun point de Folie avant l’attaque. Dans le cas contraire, elle perd 1d10/2 points de Folie et subit un coup d’une valeur de dégâts de 1 qui ignore le bonus d’Endurance et l’armure. Si le total de points de Folie de la cible atteint 0, celle-ci est débarrassée de tous les troubles mentaux dont elle souffrait.</t>
  </si>
  <si>
    <t>vous créez une tempête impie de flammes pourpres qui s’abat à l’endroit que vous désignez à portée. Prenez le grand gabarit. Toutes les créatures prises dans la zone  d’effet subissent quatre attaques d’une valeur de dégâts de 4. Les créatures qui meurent sous l’effet d’une tempête de feu de Tzeentch sont directement incinérées, réduites en cendres roses qui se dissipent sous l’action du vent. Mais ce n’est pas tout. Les cendres tourbillonnent pendant 2 rounds et fusionnent pour engendrer des horreurs roses (cf. page 247 tome de la corruption), à raison d’une par créature tuée par le sort. Ces monstres ne sont néanmoins pas sous votre emprise et s’attaquent aux créatures les plus proches d’eux. Ils finissent par se lasser de ce monde et retournent vers les Royaumes du Chaos au bout de 1d10 rounds.</t>
  </si>
  <si>
    <t>choisissez une créature située à portée. Cette dernière doit réussir un test de FM Assez facile (+10%) sous peine de s’évanouir tandis que son corps subit une série de transformations plus horribles les unes que les autres. Chaque round, et ce, pendant un nombre de rounds égal à votre valeur de Magie, la cible doit jouer un test d’Endurance Assez facile (+10%). À la fin des effets du sort, elle acquiert une mutation par test d’Endurance manqué. Jusqu’à la fin du sort, la cible est sans défense</t>
  </si>
  <si>
    <r>
      <t xml:space="preserve">toutes les créatures vivantes à portée se mettent à saigner plus abondamment que jamais, comme si leur sang n'avait qu'une envie, fuir leur corps. Les créatures situées dans la zone qui subissent des dégats et perdent au moins 1 point de blessures en perdent en réalité 1 de plus. </t>
    </r>
    <r>
      <rPr>
        <b/>
        <sz val="11"/>
        <color theme="1"/>
        <rFont val="Franklin Gothic Medium"/>
        <family val="2"/>
      </rPr>
      <t>Spécial:</t>
    </r>
    <r>
      <rPr>
        <sz val="11"/>
        <color theme="1"/>
        <rFont val="Franklin Gothic Medium"/>
        <family val="2"/>
      </rPr>
      <t xml:space="preserve"> ce sort est des plus commodes pour les vampires. En effet, le flot de sang accru leur permet de se nourir plus facilement. Les effets de leur pouvoir spécial de vampirisme sont doublés, si bien que la victime perd 2d10% en Force. Dans le cas d'un repas contrôlé, le vampire lance 3d10 et choisis les deux dés infligés. Cependant s'il obtient des doubles, il fait la somme des trois dés et absorbe le résultat produit.</t>
    </r>
  </si>
  <si>
    <t>Liste élémentaire de la Nécromancie</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</si>
</sst>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1"/>
      <color theme="1"/>
      <name val="Franklin Gothic Medium"/>
      <family val="2"/>
    </font>
    <font>
      <b/>
      <sz val="12"/>
      <color theme="1"/>
      <name val="Franklin Gothic Medium"/>
      <family val="2"/>
    </font>
    <font>
      <sz val="11"/>
      <name val="Franklin Gothic Medium"/>
      <family val="2"/>
    </font>
    <font>
      <b/>
      <sz val="11"/>
      <color theme="0"/>
      <name val="Franklin Gothic Medium"/>
      <family val="2"/>
    </font>
    <font>
      <i/>
      <sz val="11"/>
      <color theme="1"/>
      <name val="Franklin Gothic Medium"/>
      <family val="2"/>
    </font>
    <font>
      <sz val="11"/>
      <color rgb="FF000000"/>
      <name val="Franklin Gothic Medium"/>
      <family val="2"/>
    </font>
    <font>
      <b/>
      <sz val="11"/>
      <color theme="1"/>
      <name val="Franklin Gothic Medium"/>
      <family val="2"/>
    </font>
    <font>
      <sz val="11"/>
      <color rgb="FF231F20"/>
      <name val="Franklin Gothic Medium"/>
      <family val="2"/>
    </font>
    <font>
      <sz val="12"/>
      <color rgb="FF9E2416"/>
      <name val="Times New Roman"/>
      <family val="1"/>
    </font>
    <font>
      <sz val="10"/>
      <name val="Arial"/>
      <family val="2"/>
    </font>
    <font>
      <b/>
      <sz val="11"/>
      <name val="Franklin Gothic Medium"/>
      <family val="2"/>
    </font>
    <font>
      <sz val="9"/>
      <color rgb="FF000000"/>
      <name val="Times New Roman"/>
      <family val="1"/>
    </font>
    <font>
      <b/>
      <sz val="9"/>
      <color rgb="FF000000"/>
      <name val="Times New Roman"/>
      <family val="1"/>
    </font>
    <font>
      <sz val="11"/>
      <color rgb="FF643E2C"/>
      <name val="Franklin Gothic Medium"/>
      <family val="2"/>
    </font>
    <font>
      <b/>
      <sz val="11"/>
      <color rgb="FF000000"/>
      <name val="Franklin Gothic Medium"/>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7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style="medium">
        <color auto="1"/>
      </right>
      <top style="thin">
        <color auto="1"/>
      </top>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theme="0"/>
      </left>
      <right style="medium">
        <color theme="0"/>
      </right>
      <top style="medium">
        <color theme="0"/>
      </top>
      <bottom style="medium">
        <color theme="0"/>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auto="1"/>
      </left>
      <right style="medium">
        <color auto="1"/>
      </right>
      <top/>
      <bottom style="medium">
        <color theme="0"/>
      </bottom>
      <diagonal/>
    </border>
    <border>
      <left style="medium">
        <color auto="1"/>
      </left>
      <right style="medium">
        <color auto="1"/>
      </right>
      <top style="medium">
        <color theme="0"/>
      </top>
      <bottom/>
      <diagonal/>
    </border>
    <border>
      <left style="medium">
        <color auto="1"/>
      </left>
      <right style="medium">
        <color theme="0"/>
      </right>
      <top style="medium">
        <color theme="0"/>
      </top>
      <bottom style="medium">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theme="0"/>
      </left>
      <right style="medium">
        <color auto="1"/>
      </right>
      <top style="thin">
        <color auto="1"/>
      </top>
      <bottom style="thin">
        <color auto="1"/>
      </bottom>
      <diagonal/>
    </border>
    <border>
      <left style="medium">
        <color theme="0"/>
      </left>
      <right style="medium">
        <color auto="1"/>
      </right>
      <top style="thin">
        <color auto="1"/>
      </top>
      <bottom style="medium">
        <color auto="1"/>
      </bottom>
      <diagonal/>
    </border>
    <border>
      <left style="medium">
        <color auto="1"/>
      </left>
      <right style="medium">
        <color theme="0"/>
      </right>
      <top style="medium">
        <color auto="1"/>
      </top>
      <bottom/>
      <diagonal/>
    </border>
    <border>
      <left style="medium">
        <color theme="0"/>
      </left>
      <right style="medium">
        <color auto="1"/>
      </right>
      <top style="medium">
        <color auto="1"/>
      </top>
      <bottom/>
      <diagonal/>
    </border>
    <border>
      <left style="medium">
        <color auto="1"/>
      </left>
      <right style="medium">
        <color theme="0"/>
      </right>
      <top/>
      <bottom/>
      <diagonal/>
    </border>
    <border>
      <left style="medium">
        <color theme="0"/>
      </left>
      <right style="medium">
        <color auto="1"/>
      </right>
      <top/>
      <bottom/>
      <diagonal/>
    </border>
    <border>
      <left style="medium">
        <color auto="1"/>
      </left>
      <right style="medium">
        <color theme="0"/>
      </right>
      <top/>
      <bottom style="medium">
        <color theme="0"/>
      </bottom>
      <diagonal/>
    </border>
    <border>
      <left style="medium">
        <color theme="0"/>
      </left>
      <right style="medium">
        <color auto="1"/>
      </right>
      <top/>
      <bottom style="medium">
        <color theme="0"/>
      </bottom>
      <diagonal/>
    </border>
    <border>
      <left style="medium">
        <color auto="1"/>
      </left>
      <right style="medium">
        <color theme="0"/>
      </right>
      <top style="medium">
        <color theme="0"/>
      </top>
      <bottom/>
      <diagonal/>
    </border>
    <border>
      <left style="medium">
        <color theme="0"/>
      </left>
      <right style="medium">
        <color auto="1"/>
      </right>
      <top style="medium">
        <color theme="0"/>
      </top>
      <bottom/>
      <diagonal/>
    </border>
    <border>
      <left style="medium">
        <color theme="0"/>
      </left>
      <right style="medium">
        <color auto="1"/>
      </right>
      <top style="medium">
        <color indexed="64"/>
      </top>
      <bottom style="medium">
        <color theme="0"/>
      </bottom>
      <diagonal/>
    </border>
    <border>
      <left style="medium">
        <color auto="1"/>
      </left>
      <right style="medium">
        <color theme="0"/>
      </right>
      <top style="medium">
        <color theme="0"/>
      </top>
      <bottom style="thin">
        <color indexed="64"/>
      </bottom>
      <diagonal/>
    </border>
    <border>
      <left style="medium">
        <color theme="0"/>
      </left>
      <right style="medium">
        <color auto="1"/>
      </right>
      <top style="medium">
        <color theme="0"/>
      </top>
      <bottom style="thin">
        <color indexed="64"/>
      </bottom>
      <diagonal/>
    </border>
    <border>
      <left style="medium">
        <color auto="1"/>
      </left>
      <right style="medium">
        <color theme="0"/>
      </right>
      <top style="thin">
        <color indexed="64"/>
      </top>
      <bottom style="thin">
        <color indexed="64"/>
      </bottom>
      <diagonal/>
    </border>
    <border>
      <left style="medium">
        <color auto="1"/>
      </left>
      <right style="medium">
        <color theme="0"/>
      </right>
      <top style="thin">
        <color indexed="64"/>
      </top>
      <bottom style="medium">
        <color theme="0"/>
      </bottom>
      <diagonal/>
    </border>
    <border>
      <left style="medium">
        <color auto="1"/>
      </left>
      <right style="medium">
        <color theme="0"/>
      </right>
      <top style="thin">
        <color indexed="64"/>
      </top>
      <bottom style="medium">
        <color auto="1"/>
      </bottom>
      <diagonal/>
    </border>
    <border>
      <left style="medium">
        <color indexed="64"/>
      </left>
      <right style="medium">
        <color theme="0"/>
      </right>
      <top/>
      <bottom style="medium">
        <color indexed="64"/>
      </bottom>
      <diagonal/>
    </border>
    <border>
      <left style="medium">
        <color theme="0"/>
      </left>
      <right style="medium">
        <color indexed="64"/>
      </right>
      <top/>
      <bottom style="medium">
        <color indexed="64"/>
      </bottom>
      <diagonal/>
    </border>
    <border>
      <left style="medium">
        <color auto="1"/>
      </left>
      <right style="medium">
        <color theme="0"/>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theme="0"/>
      </left>
      <right style="medium">
        <color auto="1"/>
      </right>
      <top style="thin">
        <color indexed="64"/>
      </top>
      <bottom style="medium">
        <color theme="0"/>
      </bottom>
      <diagonal/>
    </border>
    <border>
      <left style="medium">
        <color theme="0"/>
      </left>
      <right style="medium">
        <color auto="1"/>
      </right>
      <top style="medium">
        <color theme="0"/>
      </top>
      <bottom style="medium">
        <color auto="1"/>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s>
  <cellStyleXfs count="2">
    <xf numFmtId="0" fontId="0" fillId="0" borderId="0"/>
    <xf numFmtId="0" fontId="11" fillId="0" borderId="0"/>
  </cellStyleXfs>
  <cellXfs count="291">
    <xf numFmtId="0" fontId="0" fillId="0" borderId="0" xfId="0"/>
    <xf numFmtId="0" fontId="0" fillId="0" borderId="0" xfId="0" applyAlignment="1">
      <alignment vertical="center" wrapText="1"/>
    </xf>
    <xf numFmtId="0" fontId="0" fillId="0" borderId="5" xfId="0" applyBorder="1" applyAlignment="1">
      <alignment vertical="center" wrapText="1"/>
    </xf>
    <xf numFmtId="0" fontId="0" fillId="0" borderId="9" xfId="0" applyBorder="1" applyAlignment="1">
      <alignment vertical="center" wrapText="1"/>
    </xf>
    <xf numFmtId="0" fontId="0" fillId="0" borderId="14" xfId="0" applyBorder="1" applyAlignment="1">
      <alignment vertical="center" wrapText="1"/>
    </xf>
    <xf numFmtId="0" fontId="0" fillId="0" borderId="15" xfId="0" applyBorder="1" applyAlignment="1">
      <alignment horizontal="center" vertical="center" wrapText="1"/>
    </xf>
    <xf numFmtId="0" fontId="0" fillId="0" borderId="15" xfId="0" applyBorder="1" applyAlignment="1">
      <alignment horizontal="right" vertical="center" wrapText="1"/>
    </xf>
    <xf numFmtId="0" fontId="0" fillId="0" borderId="16" xfId="0" applyBorder="1" applyAlignment="1">
      <alignment horizontal="center"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6" xfId="0" applyBorder="1" applyAlignment="1">
      <alignment vertical="center" wrapText="1"/>
    </xf>
    <xf numFmtId="0" fontId="2" fillId="3" borderId="0" xfId="0" applyFont="1" applyFill="1" applyAlignment="1">
      <alignment horizontal="center" vertical="center"/>
    </xf>
    <xf numFmtId="0" fontId="4" fillId="3" borderId="0" xfId="0" applyFont="1" applyFill="1" applyBorder="1" applyAlignment="1">
      <alignmen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wrapText="1"/>
    </xf>
    <xf numFmtId="0" fontId="2" fillId="3" borderId="15"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7" fillId="0" borderId="35" xfId="0" applyFont="1" applyBorder="1" applyAlignment="1">
      <alignment horizontal="justify" vertical="center" wrapText="1"/>
    </xf>
    <xf numFmtId="0" fontId="7" fillId="0" borderId="36" xfId="0" applyFont="1" applyBorder="1" applyAlignment="1">
      <alignment horizontal="justify" vertical="center" wrapText="1"/>
    </xf>
    <xf numFmtId="0" fontId="7" fillId="0" borderId="37" xfId="0" applyFont="1" applyBorder="1" applyAlignment="1">
      <alignment horizontal="justify" vertical="center" wrapText="1"/>
    </xf>
    <xf numFmtId="0" fontId="2" fillId="3" borderId="22"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23" xfId="0" applyFont="1" applyFill="1" applyBorder="1" applyAlignment="1">
      <alignment horizontal="center" vertical="center" wrapText="1"/>
    </xf>
    <xf numFmtId="0" fontId="2" fillId="3" borderId="14"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24"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7" fillId="0" borderId="15" xfId="0" applyFont="1" applyBorder="1" applyAlignment="1">
      <alignment vertical="center" wrapText="1"/>
    </xf>
    <xf numFmtId="0" fontId="2" fillId="3" borderId="38" xfId="0" applyFont="1" applyFill="1" applyBorder="1" applyAlignment="1">
      <alignment horizontal="left" vertical="center" wrapText="1"/>
    </xf>
    <xf numFmtId="0" fontId="7" fillId="0" borderId="6"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15"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11" xfId="0" applyFont="1" applyBorder="1" applyAlignment="1">
      <alignment horizontal="justify" vertical="center" wrapText="1"/>
    </xf>
    <xf numFmtId="0" fontId="7" fillId="3" borderId="7" xfId="0" applyFont="1" applyFill="1" applyBorder="1" applyAlignment="1">
      <alignment horizontal="justify" vertical="center" wrapText="1"/>
    </xf>
    <xf numFmtId="0" fontId="7" fillId="3" borderId="16" xfId="0" applyFont="1" applyFill="1" applyBorder="1" applyAlignment="1">
      <alignment horizontal="justify" vertical="center" wrapText="1"/>
    </xf>
    <xf numFmtId="0" fontId="7" fillId="3" borderId="11" xfId="0" applyFont="1" applyFill="1" applyBorder="1" applyAlignment="1">
      <alignment horizontal="justify"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2" fillId="0" borderId="0" xfId="0" applyFont="1" applyBorder="1" applyAlignment="1">
      <alignment horizontal="center" vertical="top" wrapText="1"/>
    </xf>
    <xf numFmtId="0" fontId="2" fillId="0" borderId="22" xfId="0" applyFont="1" applyBorder="1" applyAlignment="1">
      <alignment horizontal="center" vertical="center" wrapText="1"/>
    </xf>
    <xf numFmtId="0" fontId="2" fillId="0" borderId="22" xfId="0" applyFont="1" applyBorder="1" applyAlignment="1">
      <alignment vertical="center" wrapText="1"/>
    </xf>
    <xf numFmtId="0" fontId="2" fillId="3" borderId="34" xfId="0" applyFont="1" applyFill="1" applyBorder="1" applyAlignment="1">
      <alignment horizontal="center" vertical="center" wrapText="1"/>
    </xf>
    <xf numFmtId="0" fontId="2" fillId="3" borderId="34" xfId="0" applyFont="1" applyFill="1" applyBorder="1" applyAlignment="1">
      <alignment horizontal="left" vertical="center" wrapText="1"/>
    </xf>
    <xf numFmtId="0" fontId="2" fillId="3" borderId="0" xfId="0" applyFont="1" applyFill="1" applyAlignment="1">
      <alignment vertical="center" wrapText="1"/>
    </xf>
    <xf numFmtId="0" fontId="2" fillId="0" borderId="42" xfId="0" applyFont="1" applyBorder="1" applyAlignment="1">
      <alignment vertical="center" wrapText="1"/>
    </xf>
    <xf numFmtId="0" fontId="2" fillId="3" borderId="22" xfId="0" applyFont="1" applyFill="1" applyBorder="1" applyAlignment="1">
      <alignment horizontal="left" vertical="center" wrapText="1"/>
    </xf>
    <xf numFmtId="0" fontId="2" fillId="0" borderId="19" xfId="0" applyFont="1" applyBorder="1" applyAlignment="1">
      <alignment vertical="center" wrapText="1"/>
    </xf>
    <xf numFmtId="0" fontId="2" fillId="0" borderId="23" xfId="0" applyFont="1" applyBorder="1" applyAlignment="1">
      <alignment horizontal="center" vertical="center" wrapText="1"/>
    </xf>
    <xf numFmtId="0" fontId="2" fillId="3" borderId="23" xfId="0" applyFont="1" applyFill="1" applyBorder="1" applyAlignment="1">
      <alignment horizontal="lef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vertical="center" wrapText="1"/>
    </xf>
    <xf numFmtId="0" fontId="2" fillId="3" borderId="0" xfId="0" applyFont="1" applyFill="1" applyBorder="1" applyAlignment="1">
      <alignment horizontal="left" vertical="center" wrapText="1"/>
    </xf>
    <xf numFmtId="0" fontId="2" fillId="0" borderId="43" xfId="0" applyFont="1" applyBorder="1" applyAlignment="1">
      <alignment vertical="center" wrapText="1"/>
    </xf>
    <xf numFmtId="0" fontId="2" fillId="0" borderId="24" xfId="0" applyFont="1" applyBorder="1" applyAlignment="1">
      <alignment horizontal="center" vertical="center" wrapText="1"/>
    </xf>
    <xf numFmtId="0" fontId="2" fillId="3" borderId="24" xfId="0" applyFont="1" applyFill="1" applyBorder="1" applyAlignment="1">
      <alignment horizontal="left" vertical="center" wrapText="1"/>
    </xf>
    <xf numFmtId="0" fontId="2" fillId="0" borderId="42" xfId="0" applyFont="1" applyBorder="1" applyAlignment="1">
      <alignment horizontal="left" vertical="center" wrapText="1"/>
    </xf>
    <xf numFmtId="0" fontId="2" fillId="0" borderId="19" xfId="0" applyFont="1" applyBorder="1" applyAlignment="1">
      <alignment horizontal="left" vertical="center" wrapText="1"/>
    </xf>
    <xf numFmtId="0" fontId="8" fillId="3" borderId="23" xfId="0" applyFont="1" applyFill="1" applyBorder="1" applyAlignment="1">
      <alignment horizontal="left" vertical="center" wrapText="1"/>
    </xf>
    <xf numFmtId="0" fontId="9" fillId="0" borderId="23" xfId="0" applyFont="1" applyBorder="1" applyAlignment="1">
      <alignment horizontal="center" vertical="center"/>
    </xf>
    <xf numFmtId="0" fontId="8" fillId="3" borderId="24" xfId="0" applyFont="1" applyFill="1" applyBorder="1" applyAlignment="1">
      <alignment horizontal="left" vertical="center" wrapText="1"/>
    </xf>
    <xf numFmtId="0" fontId="2" fillId="3" borderId="0" xfId="0" applyFont="1" applyFill="1" applyAlignment="1">
      <alignment horizontal="center" vertical="top" textRotation="90" wrapText="1"/>
    </xf>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2" fillId="0" borderId="29" xfId="0" applyFont="1" applyBorder="1" applyAlignment="1">
      <alignment horizontal="center" vertical="center" wrapText="1"/>
    </xf>
    <xf numFmtId="0" fontId="7" fillId="0" borderId="42" xfId="0" applyFont="1" applyBorder="1" applyAlignment="1">
      <alignment horizontal="justify" vertical="center" wrapText="1"/>
    </xf>
    <xf numFmtId="0" fontId="7" fillId="0" borderId="22" xfId="0" applyFont="1" applyBorder="1" applyAlignment="1">
      <alignment horizontal="center" vertical="center" wrapText="1"/>
    </xf>
    <xf numFmtId="0" fontId="7" fillId="0" borderId="19" xfId="0" applyFont="1" applyBorder="1" applyAlignment="1">
      <alignment horizontal="justify" vertical="center" wrapText="1"/>
    </xf>
    <xf numFmtId="0" fontId="7" fillId="0" borderId="23" xfId="0" applyFont="1" applyBorder="1" applyAlignment="1">
      <alignment horizontal="center" vertical="center" wrapText="1"/>
    </xf>
    <xf numFmtId="0" fontId="7" fillId="0" borderId="43" xfId="0" applyFont="1" applyBorder="1" applyAlignment="1">
      <alignment horizontal="justify" vertical="center" wrapText="1"/>
    </xf>
    <xf numFmtId="0" fontId="7" fillId="0" borderId="24" xfId="0" applyFont="1" applyBorder="1" applyAlignment="1">
      <alignment horizontal="center" vertical="center" wrapText="1"/>
    </xf>
    <xf numFmtId="0" fontId="2" fillId="3" borderId="30" xfId="0" applyFont="1" applyFill="1" applyBorder="1" applyAlignment="1">
      <alignment horizontal="center" vertical="center" wrapText="1"/>
    </xf>
    <xf numFmtId="0" fontId="7" fillId="0" borderId="45" xfId="0" applyFont="1" applyBorder="1" applyAlignment="1">
      <alignment horizontal="justify" vertical="center" wrapText="1"/>
    </xf>
    <xf numFmtId="0" fontId="7" fillId="0" borderId="30" xfId="0" applyFont="1" applyBorder="1" applyAlignment="1">
      <alignment horizontal="center" vertical="center" wrapText="1"/>
    </xf>
    <xf numFmtId="0" fontId="2" fillId="3" borderId="25" xfId="0" applyFont="1" applyFill="1" applyBorder="1" applyAlignment="1">
      <alignment horizontal="left" vertical="center" wrapText="1"/>
    </xf>
    <xf numFmtId="0" fontId="9" fillId="0" borderId="25" xfId="0" applyFont="1" applyBorder="1"/>
    <xf numFmtId="0" fontId="2" fillId="3" borderId="21" xfId="0" applyFont="1" applyFill="1" applyBorder="1" applyAlignment="1">
      <alignment horizontal="center" vertical="center" wrapText="1"/>
    </xf>
    <xf numFmtId="0" fontId="7" fillId="0" borderId="42" xfId="0" applyFont="1" applyBorder="1" applyAlignment="1">
      <alignment vertical="center" wrapText="1"/>
    </xf>
    <xf numFmtId="0" fontId="7" fillId="0" borderId="45" xfId="0" applyFont="1" applyBorder="1" applyAlignment="1">
      <alignment vertical="center" wrapText="1"/>
    </xf>
    <xf numFmtId="0" fontId="7" fillId="0" borderId="19" xfId="0" applyFont="1" applyBorder="1" applyAlignment="1">
      <alignment vertical="center" wrapText="1"/>
    </xf>
    <xf numFmtId="0" fontId="7" fillId="0" borderId="43" xfId="0" applyFont="1" applyBorder="1" applyAlignment="1">
      <alignment vertical="center" wrapText="1"/>
    </xf>
    <xf numFmtId="0" fontId="7" fillId="3" borderId="42" xfId="0" applyFont="1" applyFill="1" applyBorder="1" applyAlignment="1">
      <alignment horizontal="justify" vertical="center" wrapText="1"/>
    </xf>
    <xf numFmtId="0" fontId="7" fillId="3" borderId="43" xfId="0" applyFont="1" applyFill="1" applyBorder="1" applyAlignment="1">
      <alignment horizontal="justify" vertical="center" wrapText="1"/>
    </xf>
    <xf numFmtId="0" fontId="10" fillId="3" borderId="0" xfId="0" applyFont="1" applyFill="1" applyAlignment="1"/>
    <xf numFmtId="0" fontId="10" fillId="3" borderId="0" xfId="0" applyFont="1" applyFill="1" applyAlignment="1">
      <alignment horizontal="center"/>
    </xf>
    <xf numFmtId="0" fontId="7" fillId="3" borderId="22" xfId="0" applyFont="1" applyFill="1" applyBorder="1" applyAlignment="1">
      <alignment vertical="center"/>
    </xf>
    <xf numFmtId="0" fontId="7" fillId="3" borderId="22" xfId="0" applyFont="1" applyFill="1" applyBorder="1" applyAlignment="1">
      <alignment horizontal="center" vertical="center"/>
    </xf>
    <xf numFmtId="49" fontId="7" fillId="3" borderId="22" xfId="0" applyNumberFormat="1" applyFont="1" applyFill="1" applyBorder="1" applyAlignment="1">
      <alignment horizontal="center" vertical="center"/>
    </xf>
    <xf numFmtId="0" fontId="7" fillId="3" borderId="30" xfId="0" applyFont="1" applyFill="1" applyBorder="1" applyAlignment="1">
      <alignment vertical="center"/>
    </xf>
    <xf numFmtId="0" fontId="7" fillId="3" borderId="30" xfId="0" applyFont="1" applyFill="1" applyBorder="1" applyAlignment="1">
      <alignment horizontal="center" vertical="center"/>
    </xf>
    <xf numFmtId="49" fontId="7" fillId="3" borderId="30" xfId="0" applyNumberFormat="1" applyFont="1" applyFill="1" applyBorder="1" applyAlignment="1">
      <alignment horizontal="center" vertical="center"/>
    </xf>
    <xf numFmtId="0" fontId="2" fillId="3" borderId="30" xfId="0" applyFont="1" applyFill="1" applyBorder="1" applyAlignment="1">
      <alignment horizontal="left" vertical="center" wrapText="1"/>
    </xf>
    <xf numFmtId="0" fontId="7" fillId="3" borderId="23" xfId="0" applyFont="1" applyFill="1" applyBorder="1" applyAlignment="1">
      <alignment vertical="center"/>
    </xf>
    <xf numFmtId="0" fontId="7" fillId="3" borderId="23" xfId="0" applyFont="1" applyFill="1" applyBorder="1" applyAlignment="1">
      <alignment horizontal="center" vertical="center"/>
    </xf>
    <xf numFmtId="49" fontId="7" fillId="3" borderId="23" xfId="0" applyNumberFormat="1" applyFont="1" applyFill="1" applyBorder="1" applyAlignment="1">
      <alignment horizontal="center" vertical="center"/>
    </xf>
    <xf numFmtId="0" fontId="7" fillId="3" borderId="24" xfId="0" applyFont="1" applyFill="1" applyBorder="1" applyAlignment="1">
      <alignment vertical="center"/>
    </xf>
    <xf numFmtId="0" fontId="7" fillId="3" borderId="24" xfId="0" applyFont="1" applyFill="1" applyBorder="1" applyAlignment="1">
      <alignment horizontal="center" vertical="center"/>
    </xf>
    <xf numFmtId="49" fontId="7" fillId="3" borderId="24" xfId="0" applyNumberFormat="1" applyFont="1" applyFill="1" applyBorder="1" applyAlignment="1">
      <alignment horizontal="center" vertical="center"/>
    </xf>
    <xf numFmtId="0" fontId="7" fillId="0" borderId="44" xfId="0" applyFont="1" applyBorder="1" applyAlignment="1">
      <alignment horizontal="justify" vertical="center" wrapText="1"/>
    </xf>
    <xf numFmtId="0" fontId="7" fillId="0" borderId="25" xfId="0" applyFont="1" applyBorder="1" applyAlignment="1">
      <alignment horizontal="center" vertical="center" wrapText="1"/>
    </xf>
    <xf numFmtId="0" fontId="2" fillId="3" borderId="25" xfId="0" applyFont="1" applyFill="1" applyBorder="1" applyAlignment="1">
      <alignment horizontal="center" vertical="center" wrapText="1"/>
    </xf>
    <xf numFmtId="0" fontId="5" fillId="4" borderId="41" xfId="0" applyFont="1" applyFill="1" applyBorder="1" applyAlignment="1">
      <alignment horizontal="center" vertical="top" wrapText="1"/>
    </xf>
    <xf numFmtId="0" fontId="4" fillId="3" borderId="3" xfId="0" applyFont="1" applyFill="1" applyBorder="1" applyAlignment="1">
      <alignment horizontal="center" vertical="center" wrapText="1"/>
    </xf>
    <xf numFmtId="0" fontId="2" fillId="3" borderId="42"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2"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7" fillId="3" borderId="39" xfId="0" applyFont="1" applyFill="1" applyBorder="1" applyAlignment="1">
      <alignment horizontal="justify" vertical="center" wrapText="1"/>
    </xf>
    <xf numFmtId="0" fontId="7" fillId="3" borderId="38" xfId="0" applyFont="1" applyFill="1" applyBorder="1" applyAlignment="1">
      <alignment horizontal="justify" vertical="center" wrapText="1"/>
    </xf>
    <xf numFmtId="0" fontId="7" fillId="3" borderId="40" xfId="0" applyFont="1" applyFill="1" applyBorder="1" applyAlignment="1">
      <alignment horizontal="justify" vertical="center" wrapText="1"/>
    </xf>
    <xf numFmtId="0" fontId="5" fillId="4" borderId="41" xfId="0" applyFont="1" applyFill="1" applyBorder="1" applyAlignment="1">
      <alignment horizontal="center" vertical="center"/>
    </xf>
    <xf numFmtId="0" fontId="2" fillId="3" borderId="19" xfId="0" applyFont="1" applyFill="1" applyBorder="1" applyAlignment="1">
      <alignment horizontal="left" vertical="center"/>
    </xf>
    <xf numFmtId="0" fontId="5" fillId="4" borderId="29" xfId="0" applyFont="1" applyFill="1" applyBorder="1" applyAlignment="1">
      <alignment horizontal="center" vertical="top" wrapText="1"/>
    </xf>
    <xf numFmtId="0" fontId="12" fillId="4" borderId="4" xfId="0" applyFont="1" applyFill="1" applyBorder="1" applyAlignment="1">
      <alignment vertical="top" wrapText="1"/>
    </xf>
    <xf numFmtId="0" fontId="12" fillId="4" borderId="46" xfId="0" applyFont="1" applyFill="1" applyBorder="1" applyAlignment="1">
      <alignment vertical="top" wrapText="1"/>
    </xf>
    <xf numFmtId="0" fontId="5" fillId="4" borderId="4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46" xfId="0" applyFont="1" applyFill="1" applyBorder="1" applyAlignment="1">
      <alignment horizontal="center" vertical="top" wrapText="1"/>
    </xf>
    <xf numFmtId="0" fontId="5" fillId="4" borderId="47" xfId="0" applyFont="1" applyFill="1" applyBorder="1" applyAlignment="1">
      <alignment vertical="top" wrapText="1"/>
    </xf>
    <xf numFmtId="0" fontId="12" fillId="4" borderId="21" xfId="0" applyFont="1" applyFill="1" applyBorder="1" applyAlignment="1">
      <alignment vertical="top" wrapText="1"/>
    </xf>
    <xf numFmtId="0" fontId="2" fillId="3" borderId="34" xfId="0" applyFont="1" applyFill="1" applyBorder="1" applyAlignment="1">
      <alignment horizontal="center" vertical="top" wrapText="1"/>
    </xf>
    <xf numFmtId="0" fontId="2" fillId="0" borderId="34" xfId="0" applyFont="1" applyBorder="1" applyAlignment="1">
      <alignment horizontal="center" vertical="center" wrapText="1"/>
    </xf>
    <xf numFmtId="0" fontId="5" fillId="4" borderId="4" xfId="0" applyFont="1" applyFill="1" applyBorder="1" applyAlignment="1">
      <alignment horizontal="center" vertical="top" wrapText="1"/>
    </xf>
    <xf numFmtId="0" fontId="2" fillId="0" borderId="38" xfId="0" applyFont="1" applyBorder="1" applyAlignment="1">
      <alignment vertical="center" wrapText="1"/>
    </xf>
    <xf numFmtId="0" fontId="2" fillId="0" borderId="44" xfId="0" applyFont="1" applyBorder="1" applyAlignment="1">
      <alignment horizontal="left" vertical="center" wrapText="1"/>
    </xf>
    <xf numFmtId="0" fontId="2" fillId="3" borderId="19" xfId="0" applyFont="1" applyFill="1" applyBorder="1" applyAlignment="1">
      <alignment horizontal="left" vertical="center" wrapText="1"/>
    </xf>
    <xf numFmtId="0" fontId="9" fillId="0" borderId="23" xfId="0" applyFont="1" applyBorder="1" applyAlignment="1">
      <alignment vertical="center"/>
    </xf>
    <xf numFmtId="0" fontId="9" fillId="0" borderId="23" xfId="0" applyFont="1" applyBorder="1" applyAlignment="1">
      <alignment horizontal="left" vertical="center" wrapText="1"/>
    </xf>
    <xf numFmtId="0" fontId="8" fillId="3" borderId="22" xfId="0" applyFont="1" applyFill="1" applyBorder="1" applyAlignment="1">
      <alignment horizontal="left" vertical="center" wrapText="1"/>
    </xf>
    <xf numFmtId="0" fontId="12" fillId="4" borderId="21" xfId="0" applyFont="1" applyFill="1" applyBorder="1" applyAlignment="1">
      <alignment horizontal="center" vertical="top" wrapText="1"/>
    </xf>
    <xf numFmtId="0" fontId="7" fillId="3" borderId="19" xfId="0" applyFont="1" applyFill="1" applyBorder="1" applyAlignment="1">
      <alignment horizontal="justify" vertical="center" wrapText="1"/>
    </xf>
    <xf numFmtId="0" fontId="5" fillId="4" borderId="8" xfId="0" applyFont="1" applyFill="1" applyBorder="1" applyAlignment="1">
      <alignment horizontal="center" vertical="top" wrapText="1"/>
    </xf>
    <xf numFmtId="0" fontId="12" fillId="4" borderId="8" xfId="0" applyFont="1" applyFill="1" applyBorder="1" applyAlignment="1">
      <alignment horizontal="center" vertical="top" wrapText="1"/>
    </xf>
    <xf numFmtId="0" fontId="2" fillId="0" borderId="8" xfId="0" applyFont="1" applyBorder="1" applyAlignment="1">
      <alignment horizontal="center" vertical="center" wrapText="1"/>
    </xf>
    <xf numFmtId="0" fontId="7" fillId="0" borderId="9" xfId="0" applyFont="1" applyBorder="1" applyAlignment="1">
      <alignment horizontal="justify" vertical="center" wrapText="1"/>
    </xf>
    <xf numFmtId="0" fontId="5" fillId="4" borderId="48" xfId="0" applyFont="1" applyFill="1" applyBorder="1" applyAlignment="1">
      <alignment horizontal="center" vertical="center"/>
    </xf>
    <xf numFmtId="0" fontId="2" fillId="3" borderId="29" xfId="0" applyFont="1" applyFill="1" applyBorder="1" applyAlignment="1">
      <alignment horizontal="left" vertical="center" wrapText="1"/>
    </xf>
    <xf numFmtId="0" fontId="2" fillId="3" borderId="29" xfId="0" applyFont="1" applyFill="1" applyBorder="1" applyAlignment="1">
      <alignment horizontal="center" vertical="center" wrapText="1"/>
    </xf>
    <xf numFmtId="0" fontId="7" fillId="0" borderId="23" xfId="0" applyFont="1" applyBorder="1" applyAlignment="1">
      <alignment vertical="center" wrapText="1"/>
    </xf>
    <xf numFmtId="0" fontId="7" fillId="0" borderId="23" xfId="0" applyFont="1" applyBorder="1" applyAlignment="1">
      <alignment horizontal="left" vertical="center" wrapText="1"/>
    </xf>
    <xf numFmtId="0" fontId="7" fillId="0" borderId="24" xfId="0" applyFont="1" applyBorder="1" applyAlignment="1">
      <alignment vertical="center" wrapText="1"/>
    </xf>
    <xf numFmtId="0" fontId="15" fillId="0" borderId="42" xfId="0" applyFont="1" applyBorder="1" applyAlignment="1">
      <alignment horizontal="left" vertical="center" wrapText="1"/>
    </xf>
    <xf numFmtId="0" fontId="15" fillId="0" borderId="19" xfId="0" applyFont="1" applyBorder="1" applyAlignment="1">
      <alignment horizontal="left" vertical="center" wrapText="1"/>
    </xf>
    <xf numFmtId="0" fontId="15" fillId="0" borderId="43" xfId="0" applyFont="1" applyBorder="1" applyAlignment="1">
      <alignment horizontal="left" vertical="center" wrapText="1"/>
    </xf>
    <xf numFmtId="0" fontId="8" fillId="4" borderId="4" xfId="0" applyFont="1" applyFill="1" applyBorder="1" applyAlignment="1">
      <alignment horizontal="center" vertical="top" wrapText="1"/>
    </xf>
    <xf numFmtId="0" fontId="8" fillId="4" borderId="46" xfId="0" applyFont="1" applyFill="1" applyBorder="1" applyAlignment="1">
      <alignment horizontal="center" vertical="top" wrapText="1"/>
    </xf>
    <xf numFmtId="0" fontId="7" fillId="0" borderId="22" xfId="0" applyFont="1" applyBorder="1" applyAlignment="1">
      <alignment horizontal="justify" vertical="center" wrapText="1"/>
    </xf>
    <xf numFmtId="0" fontId="7" fillId="0" borderId="23" xfId="0" applyFont="1" applyBorder="1" applyAlignment="1">
      <alignment horizontal="justify" vertical="center" wrapText="1"/>
    </xf>
    <xf numFmtId="0" fontId="7" fillId="0" borderId="24" xfId="0" applyFont="1" applyBorder="1" applyAlignment="1">
      <alignment horizontal="justify" vertical="center" wrapText="1"/>
    </xf>
    <xf numFmtId="0" fontId="2" fillId="3" borderId="44" xfId="0" applyFont="1" applyFill="1" applyBorder="1" applyAlignment="1">
      <alignment horizontal="center"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45" xfId="0" applyFont="1" applyFill="1" applyBorder="1" applyAlignment="1">
      <alignment horizontal="center" vertical="center" wrapText="1"/>
    </xf>
    <xf numFmtId="0" fontId="2" fillId="3" borderId="31" xfId="0" applyFont="1" applyFill="1" applyBorder="1" applyAlignment="1">
      <alignment horizontal="left" vertical="center" wrapText="1"/>
    </xf>
    <xf numFmtId="0" fontId="2" fillId="3" borderId="32" xfId="0" applyFont="1" applyFill="1" applyBorder="1" applyAlignment="1">
      <alignment horizontal="left" vertical="center" wrapText="1"/>
    </xf>
    <xf numFmtId="0" fontId="2" fillId="3" borderId="33" xfId="0" applyFont="1" applyFill="1" applyBorder="1" applyAlignment="1">
      <alignment horizontal="left" vertical="center" wrapText="1"/>
    </xf>
    <xf numFmtId="0" fontId="2" fillId="3" borderId="42" xfId="0" applyFont="1" applyFill="1" applyBorder="1" applyAlignment="1">
      <alignment horizontal="left" vertical="center" wrapText="1"/>
    </xf>
    <xf numFmtId="0" fontId="2" fillId="3" borderId="43" xfId="0" applyFont="1" applyFill="1" applyBorder="1" applyAlignment="1">
      <alignment horizontal="left" vertical="center" wrapText="1"/>
    </xf>
    <xf numFmtId="0" fontId="7" fillId="0" borderId="4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2" xfId="0" applyFont="1" applyBorder="1" applyAlignment="1">
      <alignment horizontal="left" vertical="center" wrapText="1"/>
    </xf>
    <xf numFmtId="0" fontId="7" fillId="0" borderId="19" xfId="0" applyFont="1" applyBorder="1" applyAlignment="1">
      <alignment horizontal="left" vertical="center" wrapText="1"/>
    </xf>
    <xf numFmtId="0" fontId="7" fillId="0" borderId="43" xfId="0" applyFont="1" applyBorder="1" applyAlignment="1">
      <alignment horizontal="left" vertical="center" wrapText="1"/>
    </xf>
    <xf numFmtId="0" fontId="5" fillId="4" borderId="54" xfId="0" applyFont="1" applyFill="1" applyBorder="1" applyAlignment="1">
      <alignment horizontal="left" vertical="center" wrapText="1"/>
    </xf>
    <xf numFmtId="0" fontId="5" fillId="4" borderId="56" xfId="0" applyFont="1" applyFill="1" applyBorder="1" applyAlignment="1">
      <alignment horizontal="left" vertical="center" wrapText="1"/>
    </xf>
    <xf numFmtId="0" fontId="5" fillId="4" borderId="58" xfId="0" applyFont="1" applyFill="1" applyBorder="1" applyAlignment="1">
      <alignment horizontal="left" vertical="center" wrapText="1"/>
    </xf>
    <xf numFmtId="0" fontId="5" fillId="4" borderId="60" xfId="0" applyFont="1" applyFill="1" applyBorder="1" applyAlignment="1">
      <alignment horizontal="left" vertical="center" wrapText="1"/>
    </xf>
    <xf numFmtId="0" fontId="5" fillId="4" borderId="61" xfId="0" applyFont="1" applyFill="1" applyBorder="1" applyAlignment="1">
      <alignment horizontal="left" vertical="center" wrapText="1"/>
    </xf>
    <xf numFmtId="0" fontId="5" fillId="4" borderId="63" xfId="0" applyFont="1" applyFill="1" applyBorder="1" applyAlignment="1">
      <alignment horizontal="left" vertical="center" wrapText="1"/>
    </xf>
    <xf numFmtId="0" fontId="5" fillId="4" borderId="68" xfId="0"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5" xfId="0" applyFont="1" applyBorder="1" applyAlignment="1">
      <alignment horizontal="justify" vertical="center" wrapText="1"/>
    </xf>
    <xf numFmtId="0" fontId="7" fillId="0" borderId="9" xfId="0" applyFont="1" applyBorder="1" applyAlignment="1">
      <alignment horizontal="left" vertical="center" wrapText="1"/>
    </xf>
    <xf numFmtId="0" fontId="7" fillId="0" borderId="14" xfId="0" applyFont="1" applyBorder="1" applyAlignment="1">
      <alignment horizontal="justify"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5" fillId="4" borderId="29" xfId="0" applyFont="1" applyFill="1" applyBorder="1" applyAlignment="1">
      <alignment vertical="top" wrapText="1"/>
    </xf>
    <xf numFmtId="0" fontId="5" fillId="4" borderId="69" xfId="0" applyFont="1" applyFill="1" applyBorder="1" applyAlignment="1">
      <alignment vertical="center" wrapText="1"/>
    </xf>
    <xf numFmtId="0" fontId="5" fillId="4" borderId="70" xfId="0" applyFont="1" applyFill="1" applyBorder="1" applyAlignment="1">
      <alignment vertical="center" wrapText="1"/>
    </xf>
    <xf numFmtId="0" fontId="5" fillId="4" borderId="71" xfId="0" applyFont="1" applyFill="1" applyBorder="1" applyAlignment="1">
      <alignment horizontal="left" vertical="center" wrapText="1"/>
    </xf>
    <xf numFmtId="0" fontId="5" fillId="4" borderId="51" xfId="0" applyFont="1" applyFill="1" applyBorder="1" applyAlignment="1">
      <alignment horizontal="left" vertical="center" wrapText="1"/>
    </xf>
    <xf numFmtId="0" fontId="5" fillId="4" borderId="72" xfId="0" applyFont="1" applyFill="1" applyBorder="1" applyAlignment="1">
      <alignment horizontal="left" vertical="center" wrapText="1"/>
    </xf>
    <xf numFmtId="0" fontId="5" fillId="4" borderId="52" xfId="0" applyFont="1" applyFill="1" applyBorder="1" applyAlignment="1">
      <alignment horizontal="left" vertical="center" wrapText="1"/>
    </xf>
    <xf numFmtId="0" fontId="14" fillId="3" borderId="0" xfId="0" applyFont="1" applyFill="1" applyAlignment="1">
      <alignment horizontal="justify"/>
    </xf>
    <xf numFmtId="0" fontId="13" fillId="3" borderId="0" xfId="0" applyFont="1" applyFill="1" applyAlignment="1">
      <alignment horizontal="justify"/>
    </xf>
    <xf numFmtId="0" fontId="5" fillId="4" borderId="4" xfId="0" applyFont="1" applyFill="1" applyBorder="1" applyAlignment="1">
      <alignment horizontal="left" vertical="top" wrapText="1"/>
    </xf>
    <xf numFmtId="0" fontId="5" fillId="4" borderId="47" xfId="0" applyFont="1" applyFill="1" applyBorder="1" applyAlignment="1">
      <alignment horizontal="left" vertical="top" wrapText="1"/>
    </xf>
    <xf numFmtId="0" fontId="4" fillId="3" borderId="0" xfId="0" applyFont="1" applyFill="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5" fillId="4" borderId="69" xfId="0" applyFont="1" applyFill="1" applyBorder="1" applyAlignment="1">
      <alignment horizontal="center" vertical="center"/>
    </xf>
    <xf numFmtId="0" fontId="5" fillId="4" borderId="61" xfId="0" applyFont="1" applyFill="1" applyBorder="1" applyAlignment="1">
      <alignment horizontal="center" vertical="center"/>
    </xf>
    <xf numFmtId="0" fontId="5" fillId="4" borderId="70" xfId="0" applyFont="1" applyFill="1" applyBorder="1" applyAlignment="1">
      <alignment horizontal="center" vertical="center"/>
    </xf>
    <xf numFmtId="0" fontId="5" fillId="4" borderId="71" xfId="0" applyFont="1" applyFill="1" applyBorder="1" applyAlignment="1">
      <alignment horizontal="center" vertical="center"/>
    </xf>
    <xf numFmtId="0" fontId="5" fillId="4" borderId="73" xfId="0" applyFont="1" applyFill="1" applyBorder="1" applyAlignment="1">
      <alignment horizontal="center" vertical="center"/>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7" fillId="3" borderId="0" xfId="0" applyFont="1" applyFill="1" applyBorder="1" applyAlignment="1">
      <alignment horizontal="left" vertical="center" wrapText="1"/>
    </xf>
    <xf numFmtId="0" fontId="7" fillId="0" borderId="17" xfId="0" applyFont="1" applyBorder="1" applyAlignment="1">
      <alignment horizontal="justify" vertical="center" wrapText="1"/>
    </xf>
    <xf numFmtId="0" fontId="7" fillId="0" borderId="38" xfId="0" applyFont="1" applyBorder="1" applyAlignment="1">
      <alignment horizontal="justify" vertical="center" wrapText="1"/>
    </xf>
    <xf numFmtId="0" fontId="5" fillId="4" borderId="55" xfId="0" applyFont="1" applyFill="1" applyBorder="1" applyAlignment="1">
      <alignment horizontal="center" vertical="center" wrapText="1"/>
    </xf>
    <xf numFmtId="0" fontId="7" fillId="0" borderId="39" xfId="0" applyFont="1" applyBorder="1" applyAlignment="1">
      <alignment horizontal="left" vertical="center" wrapText="1"/>
    </xf>
    <xf numFmtId="0" fontId="7" fillId="0" borderId="13" xfId="0" applyFont="1" applyBorder="1" applyAlignment="1">
      <alignment horizontal="center" vertical="center" wrapText="1"/>
    </xf>
    <xf numFmtId="0" fontId="7" fillId="0" borderId="74" xfId="0" applyFont="1" applyBorder="1" applyAlignment="1">
      <alignment horizontal="left" vertical="center" wrapText="1"/>
    </xf>
    <xf numFmtId="0" fontId="5" fillId="4" borderId="57" xfId="0" applyFont="1" applyFill="1" applyBorder="1" applyAlignment="1">
      <alignment vertical="center" wrapText="1"/>
    </xf>
    <xf numFmtId="0" fontId="5" fillId="4" borderId="59" xfId="0" applyFont="1" applyFill="1" applyBorder="1" applyAlignment="1">
      <alignment vertical="center" wrapText="1"/>
    </xf>
    <xf numFmtId="0" fontId="4" fillId="3" borderId="8" xfId="0" applyFont="1" applyFill="1" applyBorder="1" applyAlignment="1">
      <alignment horizontal="center" vertical="center" wrapText="1"/>
    </xf>
    <xf numFmtId="0" fontId="7" fillId="0" borderId="75" xfId="0" applyFont="1" applyBorder="1" applyAlignment="1">
      <alignment horizontal="justify" vertical="center" wrapText="1"/>
    </xf>
    <xf numFmtId="0" fontId="7" fillId="0" borderId="76" xfId="0" applyFont="1" applyBorder="1" applyAlignment="1">
      <alignment horizontal="justify" vertical="center" wrapText="1"/>
    </xf>
    <xf numFmtId="0" fontId="7" fillId="0" borderId="77" xfId="0" applyFont="1" applyBorder="1" applyAlignment="1">
      <alignment horizontal="justify" vertical="center" wrapText="1"/>
    </xf>
    <xf numFmtId="0" fontId="0" fillId="0" borderId="0" xfId="0" applyBorder="1" applyAlignment="1">
      <alignment horizontal="center" vertical="center" wrapText="1"/>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13" xfId="0" applyBorder="1" applyAlignment="1">
      <alignment horizontal="left" vertical="top" wrapText="1"/>
    </xf>
    <xf numFmtId="0" fontId="0" fillId="0" borderId="39" xfId="0" applyBorder="1" applyAlignment="1">
      <alignment vertical="center" wrapText="1"/>
    </xf>
    <xf numFmtId="0" fontId="0" fillId="0" borderId="38" xfId="0" applyBorder="1" applyAlignment="1">
      <alignment vertical="center" wrapText="1"/>
    </xf>
    <xf numFmtId="0" fontId="0" fillId="0" borderId="17" xfId="0" applyBorder="1" applyAlignment="1">
      <alignment horizontal="center" vertical="center" wrapText="1"/>
    </xf>
    <xf numFmtId="0" fontId="0" fillId="0" borderId="35" xfId="0" applyBorder="1" applyAlignment="1">
      <alignment vertical="center" wrapText="1"/>
    </xf>
    <xf numFmtId="0" fontId="0" fillId="0" borderId="1" xfId="0" applyBorder="1" applyAlignment="1">
      <alignment vertical="center" wrapText="1"/>
    </xf>
    <xf numFmtId="0" fontId="0" fillId="0" borderId="36" xfId="0" applyBorder="1" applyAlignment="1">
      <alignment vertical="center" wrapText="1"/>
    </xf>
    <xf numFmtId="0" fontId="0" fillId="0" borderId="0" xfId="0" applyBorder="1" applyAlignment="1">
      <alignment vertical="center" wrapText="1"/>
    </xf>
    <xf numFmtId="0" fontId="0" fillId="0" borderId="6" xfId="0" applyBorder="1" applyAlignment="1">
      <alignment horizontal="right" vertical="center" wrapText="1"/>
    </xf>
    <xf numFmtId="0" fontId="0" fillId="0" borderId="7" xfId="0" applyBorder="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0" borderId="4" xfId="0" applyBorder="1" applyAlignment="1">
      <alignment horizontal="center" vertical="center" wrapText="1"/>
    </xf>
    <xf numFmtId="0" fontId="0" fillId="0" borderId="78" xfId="0" applyBorder="1" applyAlignment="1">
      <alignment horizontal="center" vertical="center" wrapText="1"/>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 xfId="0" applyBorder="1" applyAlignment="1">
      <alignment horizontal="right" vertical="center" wrapText="1"/>
    </xf>
    <xf numFmtId="0" fontId="0" fillId="0" borderId="3" xfId="0" applyBorder="1" applyAlignment="1">
      <alignment horizontal="right" vertical="center" wrapText="1"/>
    </xf>
    <xf numFmtId="0" fontId="0" fillId="0" borderId="2" xfId="0" applyBorder="1" applyAlignment="1">
      <alignment horizontal="right" vertical="center" wrapText="1"/>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5" fillId="4" borderId="59"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67" xfId="0" applyFont="1" applyFill="1" applyBorder="1" applyAlignment="1">
      <alignment horizontal="center" vertical="center" wrapText="1"/>
    </xf>
    <xf numFmtId="0" fontId="5" fillId="4" borderId="57" xfId="0" applyFont="1" applyFill="1" applyBorder="1" applyAlignment="1">
      <alignment horizontal="center" vertical="center" wrapText="1"/>
    </xf>
    <xf numFmtId="0" fontId="5" fillId="4" borderId="62" xfId="0" applyFont="1" applyFill="1" applyBorder="1" applyAlignment="1">
      <alignment horizontal="center" vertical="center" wrapText="1"/>
    </xf>
    <xf numFmtId="0" fontId="5" fillId="4" borderId="64" xfId="0" applyFont="1" applyFill="1" applyBorder="1" applyAlignment="1">
      <alignment horizontal="center" vertical="center" wrapText="1"/>
    </xf>
    <xf numFmtId="0" fontId="5" fillId="4" borderId="66" xfId="0" applyFont="1" applyFill="1" applyBorder="1" applyAlignment="1">
      <alignment horizontal="center" vertical="center" wrapText="1"/>
    </xf>
    <xf numFmtId="0" fontId="3" fillId="3" borderId="0" xfId="0" applyFont="1" applyFill="1" applyAlignment="1">
      <alignment horizontal="center" vertical="center"/>
    </xf>
    <xf numFmtId="0" fontId="5" fillId="4" borderId="65" xfId="0" applyFont="1" applyFill="1" applyBorder="1" applyAlignment="1">
      <alignment horizontal="center" vertical="center" wrapText="1"/>
    </xf>
    <xf numFmtId="0" fontId="3" fillId="3" borderId="20" xfId="0" applyFont="1" applyFill="1" applyBorder="1" applyAlignment="1">
      <alignment horizontal="center" vertical="center"/>
    </xf>
    <xf numFmtId="0" fontId="3" fillId="3" borderId="0" xfId="0" applyFont="1" applyFill="1" applyBorder="1" applyAlignment="1">
      <alignment horizontal="center" vertical="center"/>
    </xf>
    <xf numFmtId="0" fontId="5" fillId="4" borderId="53"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5" fillId="3" borderId="0"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31750</xdr:colOff>
      <xdr:row>125</xdr:row>
      <xdr:rowOff>169334</xdr:rowOff>
    </xdr:from>
    <xdr:to>
      <xdr:col>15</xdr:col>
      <xdr:colOff>179916</xdr:colOff>
      <xdr:row>128</xdr:row>
      <xdr:rowOff>539751</xdr:rowOff>
    </xdr:to>
    <xdr:sp macro="" textlink="">
      <xdr:nvSpPr>
        <xdr:cNvPr id="2" name="ZoneTexte 1"/>
        <xdr:cNvSpPr txBox="1"/>
      </xdr:nvSpPr>
      <xdr:spPr>
        <a:xfrm>
          <a:off x="16986250" y="77407559"/>
          <a:ext cx="4786841" cy="21992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fr-FR" sz="1100" b="1">
              <a:latin typeface="Franklin Gothic Medium" pitchFamily="34" charset="0"/>
            </a:rPr>
            <a:t>Désorientation</a:t>
          </a:r>
        </a:p>
        <a:p>
          <a:r>
            <a:rPr lang="fr-FR" sz="1100" b="1">
              <a:latin typeface="Franklin Gothic Medium" pitchFamily="34" charset="0"/>
            </a:rPr>
            <a:t>1D100	Action</a:t>
          </a:r>
        </a:p>
        <a:p>
          <a:r>
            <a:rPr lang="fr-FR" sz="1100">
              <a:latin typeface="Franklin Gothic Medium" pitchFamily="34" charset="0"/>
            </a:rPr>
            <a:t>01-20	</a:t>
          </a:r>
          <a:r>
            <a:rPr lang="fr-FR" sz="1100" b="1">
              <a:latin typeface="Franklin Gothic Medium" pitchFamily="34" charset="0"/>
            </a:rPr>
            <a:t>Indécision.</a:t>
          </a:r>
          <a:r>
            <a:rPr lang="fr-FR" sz="1100" b="0" baseline="0">
              <a:latin typeface="Franklin Gothic Medium" pitchFamily="34" charset="0"/>
            </a:rPr>
            <a:t> Vous ne pouvez effectuer qu'une demi-action par 	round</a:t>
          </a:r>
          <a:endParaRPr lang="fr-FR" sz="1100" b="1">
            <a:latin typeface="Franklin Gothic Medium" pitchFamily="34" charset="0"/>
          </a:endParaRPr>
        </a:p>
        <a:p>
          <a:r>
            <a:rPr lang="fr-FR" sz="1100">
              <a:latin typeface="Franklin Gothic Medium" pitchFamily="34" charset="0"/>
            </a:rPr>
            <a:t>21-40	</a:t>
          </a:r>
          <a:r>
            <a:rPr lang="fr-FR" sz="1100" b="1">
              <a:latin typeface="Franklin Gothic Medium" pitchFamily="34" charset="0"/>
            </a:rPr>
            <a:t>Course folle.</a:t>
          </a:r>
          <a:r>
            <a:rPr lang="fr-FR" sz="1100" b="0">
              <a:latin typeface="Franklin Gothic Medium" pitchFamily="34" charset="0"/>
            </a:rPr>
            <a:t> Vous courez</a:t>
          </a:r>
          <a:r>
            <a:rPr lang="fr-FR" sz="1100" b="0" baseline="0">
              <a:latin typeface="Franklin Gothic Medium" pitchFamily="34" charset="0"/>
            </a:rPr>
            <a:t> dans une direction aléatoire 	déterminé par le MJ</a:t>
          </a:r>
          <a:endParaRPr lang="fr-FR" sz="1100">
            <a:latin typeface="Franklin Gothic Medium" pitchFamily="34" charset="0"/>
          </a:endParaRPr>
        </a:p>
        <a:p>
          <a:r>
            <a:rPr lang="fr-FR" sz="1100">
              <a:latin typeface="Franklin Gothic Medium" pitchFamily="34" charset="0"/>
            </a:rPr>
            <a:t>41-60	</a:t>
          </a:r>
          <a:r>
            <a:rPr lang="fr-FR" sz="1100" b="1">
              <a:latin typeface="Franklin Gothic Medium" pitchFamily="34" charset="0"/>
            </a:rPr>
            <a:t>Assaut</a:t>
          </a:r>
          <a:r>
            <a:rPr lang="fr-FR" sz="1100" b="1" baseline="0">
              <a:latin typeface="Franklin Gothic Medium" pitchFamily="34" charset="0"/>
            </a:rPr>
            <a:t> ! </a:t>
          </a:r>
          <a:r>
            <a:rPr lang="fr-FR" sz="1100" b="0" baseline="0">
              <a:latin typeface="Franklin Gothic Medium" pitchFamily="34" charset="0"/>
            </a:rPr>
            <a:t>Vous devez effectuer une attaque brutale sur le 	personnage le plus proche, qu'il soit ami ou ennemi. S'il est 	hors de portée, vous devez vous en rapprocher au plus vite et 	l'affronter au CàC (en effectuant une charge si possible).</a:t>
          </a:r>
        </a:p>
        <a:p>
          <a:r>
            <a:rPr lang="fr-FR" sz="1100">
              <a:latin typeface="Franklin Gothic Medium" pitchFamily="34" charset="0"/>
            </a:rPr>
            <a:t>61-80	</a:t>
          </a:r>
          <a:r>
            <a:rPr lang="fr-FR" sz="1100" b="1">
              <a:latin typeface="Franklin Gothic Medium" pitchFamily="34" charset="0"/>
            </a:rPr>
            <a:t>Passivité.</a:t>
          </a:r>
          <a:r>
            <a:rPr lang="fr-FR" sz="1100" b="0">
              <a:latin typeface="Franklin Gothic Medium" pitchFamily="34" charset="0"/>
            </a:rPr>
            <a:t> Vous ne pouvez entreprendre</a:t>
          </a:r>
          <a:r>
            <a:rPr lang="fr-FR" sz="1100" b="0" baseline="0">
              <a:latin typeface="Franklin Gothic Medium" pitchFamily="34" charset="0"/>
            </a:rPr>
            <a:t> la moindre action ou 	esquive.</a:t>
          </a:r>
        </a:p>
        <a:p>
          <a:r>
            <a:rPr lang="fr-FR" sz="1100" b="0" baseline="0">
              <a:latin typeface="Franklin Gothic Medium" pitchFamily="34" charset="0"/>
            </a:rPr>
            <a:t>81-100	</a:t>
          </a:r>
          <a:r>
            <a:rPr lang="fr-FR" sz="1100" b="1" baseline="0">
              <a:latin typeface="Franklin Gothic Medium" pitchFamily="34" charset="0"/>
            </a:rPr>
            <a:t>Position foetale. </a:t>
          </a:r>
          <a:r>
            <a:rPr lang="fr-FR" sz="1100" b="0" baseline="0">
              <a:latin typeface="Franklin Gothic Medium" pitchFamily="34" charset="0"/>
            </a:rPr>
            <a:t>Vous êtes considéré comme sans défense.</a:t>
          </a:r>
          <a:endParaRPr lang="fr-FR" sz="1100">
            <a:latin typeface="Franklin Gothic Medium" pitchFamily="34" charset="0"/>
          </a:endParaRPr>
        </a:p>
      </xdr:txBody>
    </xdr:sp>
    <xdr:clientData/>
  </xdr:twoCellAnchor>
  <xdr:twoCellAnchor>
    <xdr:from>
      <xdr:col>8</xdr:col>
      <xdr:colOff>338671</xdr:colOff>
      <xdr:row>14</xdr:row>
      <xdr:rowOff>497446</xdr:rowOff>
    </xdr:from>
    <xdr:to>
      <xdr:col>15</xdr:col>
      <xdr:colOff>730255</xdr:colOff>
      <xdr:row>20</xdr:row>
      <xdr:rowOff>169362</xdr:rowOff>
    </xdr:to>
    <xdr:sp macro="" textlink="">
      <xdr:nvSpPr>
        <xdr:cNvPr id="3" name="ZoneTexte 2"/>
        <xdr:cNvSpPr txBox="1"/>
      </xdr:nvSpPr>
      <xdr:spPr>
        <a:xfrm>
          <a:off x="16531171" y="6907771"/>
          <a:ext cx="5792259" cy="27294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fr-FR" sz="1100" b="1" i="0">
              <a:solidFill>
                <a:schemeClr val="dk1"/>
              </a:solidFill>
              <a:latin typeface="+mn-lt"/>
              <a:ea typeface="+mn-ea"/>
              <a:cs typeface="+mn-cs"/>
            </a:rPr>
            <a:t>TRANSFORMATION REPUGNANTE</a:t>
          </a:r>
          <a:r>
            <a:rPr lang="fr-FR" sz="1100">
              <a:solidFill>
                <a:schemeClr val="dk1"/>
              </a:solidFill>
              <a:latin typeface="+mn-lt"/>
              <a:ea typeface="+mn-ea"/>
              <a:cs typeface="+mn-cs"/>
            </a:rPr>
            <a:t> </a:t>
          </a:r>
          <a:endParaRPr lang="fr-FR"/>
        </a:p>
        <a:p>
          <a:r>
            <a:rPr lang="fr-FR" sz="1100" b="0" i="0">
              <a:solidFill>
                <a:schemeClr val="dk1"/>
              </a:solidFill>
              <a:latin typeface="+mn-lt"/>
              <a:ea typeface="+mn-ea"/>
              <a:cs typeface="+mn-cs"/>
            </a:rPr>
            <a:t>1d10</a:t>
          </a:r>
          <a:r>
            <a:rPr lang="fr-FR" sz="1100">
              <a:solidFill>
                <a:schemeClr val="dk1"/>
              </a:solidFill>
              <a:latin typeface="+mn-lt"/>
              <a:ea typeface="+mn-ea"/>
              <a:cs typeface="+mn-cs"/>
            </a:rPr>
            <a:t> 	</a:t>
          </a:r>
          <a:r>
            <a:rPr lang="fr-FR" sz="1100" b="0" i="0">
              <a:solidFill>
                <a:schemeClr val="dk1"/>
              </a:solidFill>
              <a:latin typeface="+mn-lt"/>
              <a:ea typeface="+mn-ea"/>
              <a:cs typeface="+mn-cs"/>
            </a:rPr>
            <a:t>Résultat</a:t>
          </a:r>
          <a:r>
            <a:rPr lang="fr-FR" sz="1100">
              <a:solidFill>
                <a:schemeClr val="dk1"/>
              </a:solidFill>
              <a:latin typeface="+mn-lt"/>
              <a:ea typeface="+mn-ea"/>
              <a:cs typeface="+mn-cs"/>
            </a:rPr>
            <a:t> </a:t>
          </a:r>
          <a:endParaRPr lang="fr-FR"/>
        </a:p>
        <a:p>
          <a:r>
            <a:rPr lang="fr-FR" sz="1100" b="0" i="0">
              <a:solidFill>
                <a:schemeClr val="dk1"/>
              </a:solidFill>
              <a:latin typeface="+mn-lt"/>
              <a:ea typeface="+mn-ea"/>
              <a:cs typeface="+mn-cs"/>
            </a:rPr>
            <a:t>1</a:t>
          </a:r>
          <a:r>
            <a:rPr lang="fr-FR" sz="1100">
              <a:solidFill>
                <a:schemeClr val="dk1"/>
              </a:solidFill>
              <a:latin typeface="+mn-lt"/>
              <a:ea typeface="+mn-ea"/>
              <a:cs typeface="+mn-cs"/>
            </a:rPr>
            <a:t> 	L</a:t>
          </a:r>
          <a:r>
            <a:rPr lang="fr-FR" sz="1100" b="0" i="0">
              <a:solidFill>
                <a:schemeClr val="dk1"/>
              </a:solidFill>
              <a:latin typeface="+mn-lt"/>
              <a:ea typeface="+mn-ea"/>
              <a:cs typeface="+mn-cs"/>
            </a:rPr>
            <a:t>e sujet découvre quelque chose de fascinant dans une de ses narines et passe un 	round à  l'explorer avec les doigts.</a:t>
          </a:r>
          <a:r>
            <a:rPr lang="fr-FR" sz="1100">
              <a:solidFill>
                <a:schemeClr val="dk1"/>
              </a:solidFill>
              <a:latin typeface="+mn-lt"/>
              <a:ea typeface="+mn-ea"/>
              <a:cs typeface="+mn-cs"/>
            </a:rPr>
            <a:t> </a:t>
          </a:r>
          <a:endParaRPr lang="fr-FR"/>
        </a:p>
        <a:p>
          <a:r>
            <a:rPr lang="fr-FR" sz="1100" b="0" i="0">
              <a:solidFill>
                <a:schemeClr val="dk1"/>
              </a:solidFill>
              <a:latin typeface="+mn-lt"/>
              <a:ea typeface="+mn-ea"/>
              <a:cs typeface="+mn-cs"/>
            </a:rPr>
            <a:t>2	Le sujet défèque bruyamment, pleurant sous l'effort.</a:t>
          </a:r>
          <a:r>
            <a:rPr lang="fr-FR" sz="1100">
              <a:solidFill>
                <a:schemeClr val="dk1"/>
              </a:solidFill>
              <a:latin typeface="+mn-lt"/>
              <a:ea typeface="+mn-ea"/>
              <a:cs typeface="+mn-cs"/>
            </a:rPr>
            <a:t> </a:t>
          </a:r>
          <a:endParaRPr lang="fr-FR"/>
        </a:p>
        <a:p>
          <a:r>
            <a:rPr lang="fr-FR" sz="1100" b="0" i="0">
              <a:solidFill>
                <a:schemeClr val="dk1"/>
              </a:solidFill>
              <a:latin typeface="+mn-lt"/>
              <a:ea typeface="+mn-ea"/>
              <a:cs typeface="+mn-cs"/>
            </a:rPr>
            <a:t>3	Le sujet se met à crier sans raison et</a:t>
          </a:r>
          <a:r>
            <a:rPr lang="fr-FR" sz="1100" b="0" i="0" baseline="0">
              <a:solidFill>
                <a:schemeClr val="dk1"/>
              </a:solidFill>
              <a:latin typeface="+mn-lt"/>
              <a:ea typeface="+mn-ea"/>
              <a:cs typeface="+mn-cs"/>
            </a:rPr>
            <a:t> </a:t>
          </a:r>
          <a:r>
            <a:rPr lang="fr-FR" sz="1100" b="0" i="0">
              <a:solidFill>
                <a:schemeClr val="dk1"/>
              </a:solidFill>
              <a:latin typeface="+mn-lt"/>
              <a:ea typeface="+mn-ea"/>
              <a:cs typeface="+mn-cs"/>
            </a:rPr>
            <a:t>court dans une direction aléatoire, voire 	droit dans un obstacle.</a:t>
          </a:r>
          <a:r>
            <a:rPr lang="fr-FR" sz="1100">
              <a:solidFill>
                <a:schemeClr val="dk1"/>
              </a:solidFill>
              <a:latin typeface="+mn-lt"/>
              <a:ea typeface="+mn-ea"/>
              <a:cs typeface="+mn-cs"/>
            </a:rPr>
            <a:t> </a:t>
          </a:r>
          <a:endParaRPr lang="fr-FR"/>
        </a:p>
        <a:p>
          <a:r>
            <a:rPr lang="fr-FR" sz="1100" b="0" i="0">
              <a:solidFill>
                <a:schemeClr val="dk1"/>
              </a:solidFill>
              <a:latin typeface="+mn-lt"/>
              <a:ea typeface="+mn-ea"/>
              <a:cs typeface="+mn-cs"/>
            </a:rPr>
            <a:t>4	Le sujet pouss des ricannements déments et attaque l'être vivant le plus proche.</a:t>
          </a:r>
          <a:r>
            <a:rPr lang="fr-FR" sz="1100">
              <a:solidFill>
                <a:schemeClr val="dk1"/>
              </a:solidFill>
              <a:latin typeface="+mn-lt"/>
              <a:ea typeface="+mn-ea"/>
              <a:cs typeface="+mn-cs"/>
            </a:rPr>
            <a:t> </a:t>
          </a:r>
          <a:endParaRPr lang="fr-FR"/>
        </a:p>
        <a:p>
          <a:r>
            <a:rPr lang="fr-FR" sz="1100" b="0" i="0">
              <a:solidFill>
                <a:schemeClr val="dk1"/>
              </a:solidFill>
              <a:latin typeface="+mn-lt"/>
              <a:ea typeface="+mn-ea"/>
              <a:cs typeface="+mn-cs"/>
            </a:rPr>
            <a:t>5	Le sujet pousse un beuglement et tente d'étreindre l'objet le plus proche</a:t>
          </a:r>
          <a:r>
            <a:rPr lang="fr-FR" sz="1100">
              <a:solidFill>
                <a:schemeClr val="dk1"/>
              </a:solidFill>
              <a:latin typeface="+mn-lt"/>
              <a:ea typeface="+mn-ea"/>
              <a:cs typeface="+mn-cs"/>
            </a:rPr>
            <a:t> </a:t>
          </a:r>
          <a:endParaRPr lang="fr-FR"/>
        </a:p>
        <a:p>
          <a:r>
            <a:rPr lang="fr-FR" sz="1100" b="0" i="0">
              <a:solidFill>
                <a:schemeClr val="dk1"/>
              </a:solidFill>
              <a:latin typeface="+mn-lt"/>
              <a:ea typeface="+mn-ea"/>
              <a:cs typeface="+mn-cs"/>
            </a:rPr>
            <a:t>6	Le sujet se roule en boule et se met à rire comme un dément.</a:t>
          </a:r>
          <a:r>
            <a:rPr lang="fr-FR" sz="1100">
              <a:solidFill>
                <a:schemeClr val="dk1"/>
              </a:solidFill>
              <a:latin typeface="+mn-lt"/>
              <a:ea typeface="+mn-ea"/>
              <a:cs typeface="+mn-cs"/>
            </a:rPr>
            <a:t> </a:t>
          </a:r>
          <a:endParaRPr lang="fr-FR"/>
        </a:p>
        <a:p>
          <a:r>
            <a:rPr lang="fr-FR" sz="1100" b="0" i="0">
              <a:solidFill>
                <a:schemeClr val="dk1"/>
              </a:solidFill>
              <a:latin typeface="+mn-lt"/>
              <a:ea typeface="+mn-ea"/>
              <a:cs typeface="+mn-cs"/>
            </a:rPr>
            <a:t>7	Le sujet danse la gigue en agitant son arme (ou ses mains) au-dessus de sa tête.</a:t>
          </a:r>
          <a:r>
            <a:rPr lang="fr-FR" sz="1100">
              <a:solidFill>
                <a:schemeClr val="dk1"/>
              </a:solidFill>
              <a:latin typeface="+mn-lt"/>
              <a:ea typeface="+mn-ea"/>
              <a:cs typeface="+mn-cs"/>
            </a:rPr>
            <a:t> </a:t>
          </a:r>
          <a:endParaRPr lang="fr-FR"/>
        </a:p>
        <a:p>
          <a:r>
            <a:rPr lang="fr-FR" sz="1100" b="0" i="0">
              <a:solidFill>
                <a:schemeClr val="dk1"/>
              </a:solidFill>
              <a:latin typeface="+mn-lt"/>
              <a:ea typeface="+mn-ea"/>
              <a:cs typeface="+mn-cs"/>
            </a:rPr>
            <a:t>8	Le sujet agis normalement durant ce round</a:t>
          </a:r>
          <a:r>
            <a:rPr lang="fr-FR" sz="1100">
              <a:solidFill>
                <a:schemeClr val="dk1"/>
              </a:solidFill>
              <a:latin typeface="+mn-lt"/>
              <a:ea typeface="+mn-ea"/>
              <a:cs typeface="+mn-cs"/>
            </a:rPr>
            <a:t> </a:t>
          </a:r>
          <a:endParaRPr lang="fr-FR"/>
        </a:p>
        <a:p>
          <a:r>
            <a:rPr lang="fr-FR" sz="1100" b="0" i="0">
              <a:solidFill>
                <a:schemeClr val="dk1"/>
              </a:solidFill>
              <a:latin typeface="+mn-lt"/>
              <a:ea typeface="+mn-ea"/>
              <a:cs typeface="+mn-cs"/>
            </a:rPr>
            <a:t>9	Le sujet reste immobile et muet.</a:t>
          </a:r>
          <a:r>
            <a:rPr lang="fr-FR" sz="1100">
              <a:solidFill>
                <a:schemeClr val="dk1"/>
              </a:solidFill>
              <a:latin typeface="+mn-lt"/>
              <a:ea typeface="+mn-ea"/>
              <a:cs typeface="+mn-cs"/>
            </a:rPr>
            <a:t> </a:t>
          </a:r>
          <a:endParaRPr lang="fr-FR"/>
        </a:p>
        <a:p>
          <a:r>
            <a:rPr lang="fr-FR" sz="1100" b="0" i="0">
              <a:solidFill>
                <a:schemeClr val="dk1"/>
              </a:solidFill>
              <a:latin typeface="+mn-lt"/>
              <a:ea typeface="+mn-ea"/>
              <a:cs typeface="+mn-cs"/>
            </a:rPr>
            <a:t>10	Le sujet se met à braire comme un âne, forçant tous les alliés situé dans un rayon 	de 8m à effectuer un test de peur.</a:t>
          </a:r>
          <a:r>
            <a:rPr lang="fr-FR" sz="1100">
              <a:solidFill>
                <a:schemeClr val="dk1"/>
              </a:solidFill>
              <a:latin typeface="+mn-lt"/>
              <a:ea typeface="+mn-ea"/>
              <a:cs typeface="+mn-cs"/>
            </a:rPr>
            <a:t> </a:t>
          </a:r>
        </a:p>
        <a:p>
          <a:endParaRPr lang="fr-FR" sz="1100"/>
        </a:p>
      </xdr:txBody>
    </xdr:sp>
    <xdr:clientData/>
  </xdr:twoCellAnchor>
  <xdr:twoCellAnchor>
    <xdr:from>
      <xdr:col>8</xdr:col>
      <xdr:colOff>533399</xdr:colOff>
      <xdr:row>388</xdr:row>
      <xdr:rowOff>1724025</xdr:rowOff>
    </xdr:from>
    <xdr:to>
      <xdr:col>13</xdr:col>
      <xdr:colOff>419099</xdr:colOff>
      <xdr:row>390</xdr:row>
      <xdr:rowOff>942975</xdr:rowOff>
    </xdr:to>
    <xdr:sp macro="" textlink="">
      <xdr:nvSpPr>
        <xdr:cNvPr id="4" name="ZoneTexte 3"/>
        <xdr:cNvSpPr txBox="1"/>
      </xdr:nvSpPr>
      <xdr:spPr>
        <a:xfrm>
          <a:off x="18021299" y="238172625"/>
          <a:ext cx="3762375" cy="3829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spcAft>
              <a:spcPts val="600"/>
            </a:spcAft>
          </a:pPr>
          <a:r>
            <a:rPr lang="fr-FR" sz="1100" i="0">
              <a:solidFill>
                <a:schemeClr val="dk1"/>
              </a:solidFill>
              <a:latin typeface="+mn-lt"/>
              <a:ea typeface="+mn-ea"/>
              <a:cs typeface="+mn-cs"/>
            </a:rPr>
            <a:t>— CONFUSION BESTIALE —</a:t>
          </a:r>
        </a:p>
        <a:p>
          <a:pPr algn="just">
            <a:spcAft>
              <a:spcPts val="600"/>
            </a:spcAft>
          </a:pPr>
          <a:r>
            <a:rPr lang="fr-FR" sz="1100" b="1" i="0">
              <a:solidFill>
                <a:schemeClr val="dk1"/>
              </a:solidFill>
              <a:latin typeface="+mn-lt"/>
              <a:ea typeface="+mn-ea"/>
              <a:cs typeface="+mn-cs"/>
            </a:rPr>
            <a:t>1d10 	Résultat</a:t>
          </a:r>
        </a:p>
        <a:p>
          <a:pPr algn="just">
            <a:spcAft>
              <a:spcPts val="600"/>
            </a:spcAft>
          </a:pPr>
          <a:r>
            <a:rPr lang="fr-FR" sz="1100" i="0">
              <a:solidFill>
                <a:schemeClr val="dk1"/>
              </a:solidFill>
              <a:latin typeface="+mn-lt"/>
              <a:ea typeface="+mn-ea"/>
              <a:cs typeface="+mn-cs"/>
            </a:rPr>
            <a:t>1–2 	Panique ! L’animal part au plus vite dans une direction aléatoire, fuyant une horde de loups de feu qu’il est le seul à voir.</a:t>
          </a:r>
        </a:p>
        <a:p>
          <a:pPr algn="just">
            <a:spcAft>
              <a:spcPts val="600"/>
            </a:spcAft>
          </a:pPr>
          <a:r>
            <a:rPr lang="fr-FR" sz="1100" i="0">
              <a:solidFill>
                <a:schemeClr val="dk1"/>
              </a:solidFill>
              <a:latin typeface="+mn-lt"/>
              <a:ea typeface="+mn-ea"/>
              <a:cs typeface="+mn-cs"/>
            </a:rPr>
            <a:t>3–4 	Évanouissement ! L’animal s’évanouit.</a:t>
          </a:r>
        </a:p>
        <a:p>
          <a:pPr algn="just">
            <a:spcAft>
              <a:spcPts val="600"/>
            </a:spcAft>
          </a:pPr>
          <a:r>
            <a:rPr lang="fr-FR" sz="1100" i="0">
              <a:solidFill>
                <a:schemeClr val="dk1"/>
              </a:solidFill>
              <a:latin typeface="+mn-lt"/>
              <a:ea typeface="+mn-ea"/>
              <a:cs typeface="+mn-cs"/>
            </a:rPr>
            <a:t>5–6 	Rage ! L’animal perçoit son maître (ou une autre créature) comme un ennemi et l’attaque. Les chevaux se cabrent pour faire chuter leur cavalier,les chiens grognent et mordent, les oiseaux s’en prennent aux yeux, etc. </a:t>
          </a:r>
        </a:p>
        <a:p>
          <a:pPr algn="just">
            <a:spcAft>
              <a:spcPts val="600"/>
            </a:spcAft>
          </a:pPr>
          <a:r>
            <a:rPr lang="fr-FR" sz="1100" i="0">
              <a:solidFill>
                <a:schemeClr val="dk1"/>
              </a:solidFill>
              <a:latin typeface="+mn-lt"/>
              <a:ea typeface="+mn-ea"/>
              <a:cs typeface="+mn-cs"/>
            </a:rPr>
            <a:t>7–8 	C’est quoi cette odeur? L’animal produit une incroyable flatulence.Tous les personnages situés dans un rayon de 4 mètres (2 cases) doivent réussir un test d’Endurance sous peine de subir un malus de –10% à tous leurs tests tant qu’ils restent dans la zone. Les gaz se dispersent au bout de 1d5 rounds, après quoi, il faut retirer sur la table.</a:t>
          </a:r>
        </a:p>
        <a:p>
          <a:pPr algn="just">
            <a:spcAft>
              <a:spcPts val="600"/>
            </a:spcAft>
          </a:pPr>
          <a:r>
            <a:rPr lang="fr-FR" sz="1100" i="0">
              <a:solidFill>
                <a:schemeClr val="dk1"/>
              </a:solidFill>
              <a:latin typeface="+mn-lt"/>
              <a:ea typeface="+mn-ea"/>
              <a:cs typeface="+mn-cs"/>
            </a:rPr>
            <a:t>9–10 	Tremble et meurs ! La pauvre bête est si terrifiée que son cœur explose, entraînant la mort.</a:t>
          </a:r>
          <a:endParaRPr lang="fr-FR" sz="1100"/>
        </a:p>
      </xdr:txBody>
    </xdr:sp>
    <xdr:clientData/>
  </xdr:twoCellAnchor>
  <xdr:twoCellAnchor>
    <xdr:from>
      <xdr:col>9</xdr:col>
      <xdr:colOff>304800</xdr:colOff>
      <xdr:row>377</xdr:row>
      <xdr:rowOff>142875</xdr:rowOff>
    </xdr:from>
    <xdr:to>
      <xdr:col>12</xdr:col>
      <xdr:colOff>409575</xdr:colOff>
      <xdr:row>378</xdr:row>
      <xdr:rowOff>1209675</xdr:rowOff>
    </xdr:to>
    <xdr:sp macro="" textlink="">
      <xdr:nvSpPr>
        <xdr:cNvPr id="5" name="ZoneTexte 4"/>
        <xdr:cNvSpPr txBox="1"/>
      </xdr:nvSpPr>
      <xdr:spPr>
        <a:xfrm>
          <a:off x="18554700" y="224780475"/>
          <a:ext cx="2457450"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spcAft>
              <a:spcPts val="600"/>
            </a:spcAft>
          </a:pPr>
          <a:r>
            <a:rPr lang="fr-FR" sz="1100">
              <a:solidFill>
                <a:schemeClr val="dk1"/>
              </a:solidFill>
              <a:latin typeface="+mn-lt"/>
              <a:ea typeface="+mn-ea"/>
              <a:cs typeface="+mn-cs"/>
            </a:rPr>
            <a:t>— PESTILENCE RÉJOUISSANTE —</a:t>
          </a:r>
        </a:p>
        <a:p>
          <a:r>
            <a:rPr lang="fr-FR" sz="1100" b="1">
              <a:solidFill>
                <a:schemeClr val="dk1"/>
              </a:solidFill>
              <a:latin typeface="+mn-lt"/>
              <a:ea typeface="+mn-ea"/>
              <a:cs typeface="+mn-cs"/>
            </a:rPr>
            <a:t>1d100 	Maladie</a:t>
          </a:r>
          <a:r>
            <a:rPr lang="fr-FR" sz="1100">
              <a:solidFill>
                <a:schemeClr val="dk1"/>
              </a:solidFill>
              <a:latin typeface="+mn-lt"/>
              <a:ea typeface="+mn-ea"/>
              <a:cs typeface="+mn-cs"/>
            </a:rPr>
            <a:t/>
          </a:r>
          <a:br>
            <a:rPr lang="fr-FR" sz="1100">
              <a:solidFill>
                <a:schemeClr val="dk1"/>
              </a:solidFill>
              <a:latin typeface="+mn-lt"/>
              <a:ea typeface="+mn-ea"/>
              <a:cs typeface="+mn-cs"/>
            </a:rPr>
          </a:br>
          <a:r>
            <a:rPr lang="fr-FR" sz="1100">
              <a:solidFill>
                <a:schemeClr val="dk1"/>
              </a:solidFill>
              <a:latin typeface="+mn-lt"/>
              <a:ea typeface="+mn-ea"/>
              <a:cs typeface="+mn-cs"/>
            </a:rPr>
            <a:t>01–16	Trembloblote</a:t>
          </a:r>
        </a:p>
        <a:p>
          <a:r>
            <a:rPr lang="fr-FR" sz="1100">
              <a:solidFill>
                <a:schemeClr val="dk1"/>
              </a:solidFill>
              <a:latin typeface="+mn-lt"/>
              <a:ea typeface="+mn-ea"/>
              <a:cs typeface="+mn-cs"/>
            </a:rPr>
            <a:t>17–32 	Infection du visu</a:t>
          </a:r>
        </a:p>
        <a:p>
          <a:r>
            <a:rPr lang="fr-FR" sz="1100">
              <a:solidFill>
                <a:schemeClr val="dk1"/>
              </a:solidFill>
              <a:latin typeface="+mn-lt"/>
              <a:ea typeface="+mn-ea"/>
              <a:cs typeface="+mn-cs"/>
            </a:rPr>
            <a:t>33–48 	Rampante bubonique</a:t>
          </a:r>
        </a:p>
        <a:p>
          <a:r>
            <a:rPr lang="fr-FR" sz="1100">
              <a:solidFill>
                <a:schemeClr val="dk1"/>
              </a:solidFill>
              <a:latin typeface="+mn-lt"/>
              <a:ea typeface="+mn-ea"/>
              <a:cs typeface="+mn-cs"/>
            </a:rPr>
            <a:t>49–64 	Fièvre osseuse</a:t>
          </a:r>
        </a:p>
        <a:p>
          <a:r>
            <a:rPr lang="fr-FR" sz="1100">
              <a:solidFill>
                <a:schemeClr val="dk1"/>
              </a:solidFill>
              <a:latin typeface="+mn-lt"/>
              <a:ea typeface="+mn-ea"/>
              <a:cs typeface="+mn-cs"/>
            </a:rPr>
            <a:t>65–80 	Fébrilité grise</a:t>
          </a:r>
        </a:p>
        <a:p>
          <a:r>
            <a:rPr lang="fr-FR" sz="1100">
              <a:solidFill>
                <a:schemeClr val="dk1"/>
              </a:solidFill>
              <a:latin typeface="+mn-lt"/>
              <a:ea typeface="+mn-ea"/>
              <a:cs typeface="+mn-cs"/>
            </a:rPr>
            <a:t>81–96 	Variole verte</a:t>
          </a:r>
        </a:p>
        <a:p>
          <a:r>
            <a:rPr lang="fr-FR" sz="1100">
              <a:solidFill>
                <a:schemeClr val="dk1"/>
              </a:solidFill>
              <a:latin typeface="+mn-lt"/>
              <a:ea typeface="+mn-ea"/>
              <a:cs typeface="+mn-cs"/>
            </a:rPr>
            <a:t>97–00 	Pourriture de Neiglish</a:t>
          </a:r>
          <a:br>
            <a:rPr lang="fr-FR" sz="1100">
              <a:solidFill>
                <a:schemeClr val="dk1"/>
              </a:solidFill>
              <a:latin typeface="+mn-lt"/>
              <a:ea typeface="+mn-ea"/>
              <a:cs typeface="+mn-cs"/>
            </a:rPr>
          </a:br>
          <a:endParaRPr lang="fr-FR" sz="1100"/>
        </a:p>
      </xdr:txBody>
    </xdr:sp>
    <xdr:clientData/>
  </xdr:twoCellAnchor>
  <xdr:twoCellAnchor>
    <xdr:from>
      <xdr:col>9</xdr:col>
      <xdr:colOff>0</xdr:colOff>
      <xdr:row>384</xdr:row>
      <xdr:rowOff>819150</xdr:rowOff>
    </xdr:from>
    <xdr:to>
      <xdr:col>13</xdr:col>
      <xdr:colOff>542925</xdr:colOff>
      <xdr:row>387</xdr:row>
      <xdr:rowOff>257175</xdr:rowOff>
    </xdr:to>
    <xdr:sp macro="" textlink="">
      <xdr:nvSpPr>
        <xdr:cNvPr id="6" name="ZoneTexte 5"/>
        <xdr:cNvSpPr txBox="1"/>
      </xdr:nvSpPr>
      <xdr:spPr>
        <a:xfrm>
          <a:off x="18249900" y="231867075"/>
          <a:ext cx="3657600" cy="363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spcAft>
              <a:spcPts val="600"/>
            </a:spcAft>
          </a:pPr>
          <a:r>
            <a:rPr lang="fr-FR" sz="1100">
              <a:solidFill>
                <a:schemeClr val="dk1"/>
              </a:solidFill>
              <a:latin typeface="+mn-lt"/>
              <a:ea typeface="+mn-ea"/>
              <a:cs typeface="+mn-cs"/>
            </a:rPr>
            <a:t>— MALÉDICTION DE LA CHAIR —</a:t>
          </a:r>
        </a:p>
        <a:p>
          <a:pPr algn="just"/>
          <a:r>
            <a:rPr lang="fr-FR" sz="1100" b="1">
              <a:solidFill>
                <a:schemeClr val="dk1"/>
              </a:solidFill>
              <a:latin typeface="+mn-lt"/>
              <a:ea typeface="+mn-ea"/>
              <a:cs typeface="+mn-cs"/>
            </a:rPr>
            <a:t>1d10 	Effets pour le round</a:t>
          </a:r>
        </a:p>
        <a:p>
          <a:pPr algn="just"/>
          <a:r>
            <a:rPr lang="fr-FR" sz="1100">
              <a:solidFill>
                <a:schemeClr val="dk1"/>
              </a:solidFill>
              <a:latin typeface="+mn-lt"/>
              <a:ea typeface="+mn-ea"/>
              <a:cs typeface="+mn-cs"/>
            </a:rPr>
            <a:t>1–3 	Des excroissances de gras, de tendons et de muscles émergent violemment de la victime, saillant de 2 mètres (1 case) dans une direction aléatoire.Toute créature venant faire obstacle à cette éruption doit réussir un test d’Agilité sous peine de se retrouver coincée sous la masse.Chaque round suivant,elle peut alors s’en extraire en réussissant un test d’Agilité Assez difficile (–10%), sachant qu’elle risque l’asphyxie au bout d’une minute.</a:t>
          </a:r>
        </a:p>
        <a:p>
          <a:pPr algn="just"/>
          <a:r>
            <a:rPr lang="fr-FR" sz="1100">
              <a:solidFill>
                <a:schemeClr val="dk1"/>
              </a:solidFill>
              <a:latin typeface="+mn-lt"/>
              <a:ea typeface="+mn-ea"/>
              <a:cs typeface="+mn-cs"/>
            </a:rPr>
            <a:t>4–6	Un tentacule jaillit sur 1d10 x 2 mètres (1d10 cases) dans une direction aléatoire.Toute créature qui fait obstacle à cette éruption doit réussir un test d’Agilité sous peine de subir un coup d’une valeur de dégâts de 3.</a:t>
          </a:r>
        </a:p>
        <a:p>
          <a:pPr algn="just"/>
          <a:r>
            <a:rPr lang="fr-FR" sz="1100">
              <a:solidFill>
                <a:schemeClr val="dk1"/>
              </a:solidFill>
              <a:latin typeface="+mn-lt"/>
              <a:ea typeface="+mn-ea"/>
              <a:cs typeface="+mn-cs"/>
            </a:rPr>
            <a:t>7–8	Il ne se passe rien ce round-ci. </a:t>
          </a:r>
        </a:p>
        <a:p>
          <a:pPr algn="just"/>
          <a:r>
            <a:rPr lang="fr-FR" sz="1100">
              <a:solidFill>
                <a:schemeClr val="dk1"/>
              </a:solidFill>
              <a:latin typeface="+mn-lt"/>
              <a:ea typeface="+mn-ea"/>
              <a:cs typeface="+mn-cs"/>
            </a:rPr>
            <a:t>9–10	La victime et toutes ses excroissances se déplacent de 1d10 x 2 mètres (1d10 cases) dans une direction aléatoire.</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I32"/>
  <sheetViews>
    <sheetView tabSelected="1" view="pageLayout" zoomScaleNormal="100" workbookViewId="0">
      <selection activeCell="E17" sqref="E17"/>
    </sheetView>
  </sheetViews>
  <sheetFormatPr baseColWidth="10" defaultRowHeight="15" x14ac:dyDescent="0.25"/>
  <cols>
    <col min="2" max="2" width="11.85546875" bestFit="1" customWidth="1"/>
    <col min="5" max="5" width="6.5703125" customWidth="1"/>
    <col min="10" max="10" width="3" customWidth="1"/>
  </cols>
  <sheetData>
    <row r="1" spans="1:9" ht="15.75" thickBot="1" x14ac:dyDescent="0.3">
      <c r="A1" s="247" t="s">
        <v>11</v>
      </c>
      <c r="B1" s="248"/>
      <c r="C1" s="248"/>
      <c r="D1" s="248"/>
      <c r="E1" s="248"/>
      <c r="F1" s="248"/>
      <c r="G1" s="248"/>
      <c r="H1" s="248"/>
      <c r="I1" s="249"/>
    </row>
    <row r="2" spans="1:9" ht="15.75" thickBot="1" x14ac:dyDescent="0.3">
      <c r="A2" s="241" t="s">
        <v>2</v>
      </c>
      <c r="B2" s="250"/>
      <c r="C2" s="250"/>
      <c r="D2" s="251"/>
      <c r="E2" s="242"/>
      <c r="F2" s="243" t="s">
        <v>12</v>
      </c>
      <c r="G2" s="250"/>
      <c r="H2" s="250"/>
      <c r="I2" s="251"/>
    </row>
    <row r="3" spans="1:9" ht="15.75" thickBot="1" x14ac:dyDescent="0.3">
      <c r="A3" s="252"/>
      <c r="B3" s="252"/>
      <c r="C3" s="252"/>
      <c r="D3" s="252"/>
      <c r="E3" s="252"/>
      <c r="F3" s="252"/>
      <c r="G3" s="252"/>
      <c r="H3" s="252"/>
      <c r="I3" s="252"/>
    </row>
    <row r="4" spans="1:9" x14ac:dyDescent="0.25">
      <c r="A4" s="2" t="s">
        <v>4</v>
      </c>
      <c r="B4" s="253" t="str">
        <f>IF($B$2="","",VLOOKUP($B$2,'Liste de sorts'!$A$66:$H$69,3,FALSE))</f>
        <v/>
      </c>
      <c r="C4" s="253"/>
      <c r="D4" s="254"/>
      <c r="E4" s="252"/>
      <c r="F4" s="2" t="s">
        <v>4</v>
      </c>
      <c r="G4" s="253" t="str">
        <f>IF($B$2="","",VLOOKUP($B$2,'Liste de sorts'!$A$66:$H$69,4,FALSE))</f>
        <v/>
      </c>
      <c r="H4" s="253"/>
      <c r="I4" s="254"/>
    </row>
    <row r="5" spans="1:9" ht="30" x14ac:dyDescent="0.25">
      <c r="A5" s="4" t="s">
        <v>5</v>
      </c>
      <c r="B5" s="5" t="str">
        <f>IF(B4="","",VLOOKUP(B4,'Description sorts'!$B$292:$H$333,2,FALSE))</f>
        <v/>
      </c>
      <c r="C5" s="6" t="s">
        <v>6</v>
      </c>
      <c r="D5" s="7" t="str">
        <f>IF(B4="","",VLOOKUP(B4,'Description sorts'!$B$292:$H$333,3,FALSE))</f>
        <v/>
      </c>
      <c r="E5" s="252"/>
      <c r="F5" s="4" t="s">
        <v>5</v>
      </c>
      <c r="G5" s="5" t="str">
        <f>IF(G4="","",VLOOKUP(G4,'Description sorts'!$B$292:$H$333,2,FALSE))</f>
        <v/>
      </c>
      <c r="H5" s="6" t="s">
        <v>6</v>
      </c>
      <c r="I5" s="7" t="str">
        <f>IF(G4="","",VLOOKUP(G4,'Description sorts'!$B$292:$H$333,3,FALSE))</f>
        <v/>
      </c>
    </row>
    <row r="6" spans="1:9" ht="15" customHeight="1" x14ac:dyDescent="0.25">
      <c r="A6" s="4" t="s">
        <v>7</v>
      </c>
      <c r="B6" s="5" t="str">
        <f>IF(B4="","",VLOOKUP(B4,'Description sorts'!$B$292:$H$333,4,FALSE))</f>
        <v/>
      </c>
      <c r="C6" s="6" t="s">
        <v>8</v>
      </c>
      <c r="D6" s="9" t="str">
        <f>IF(B4="","",VLOOKUP(B4,'Description sorts'!$B$292:$H$333,5,FALSE))</f>
        <v/>
      </c>
      <c r="E6" s="252"/>
      <c r="F6" s="4" t="s">
        <v>7</v>
      </c>
      <c r="G6" s="5" t="str">
        <f>IF(G4="","",VLOOKUP(G4,'Description sorts'!$B$292:$H$333,4,FALSE))</f>
        <v/>
      </c>
      <c r="H6" s="6" t="s">
        <v>8</v>
      </c>
      <c r="I6" s="9" t="str">
        <f>IF(G4="","",VLOOKUP(G4,'Description sorts'!$B$292:$H$333,5,FALSE))</f>
        <v/>
      </c>
    </row>
    <row r="7" spans="1:9" ht="30" x14ac:dyDescent="0.25">
      <c r="A7" s="4" t="s">
        <v>9</v>
      </c>
      <c r="B7" s="258" t="str">
        <f>IF(B4="","",VLOOKUP(B4,'Description sorts'!$B$292:$H$333,6,FALSE))</f>
        <v/>
      </c>
      <c r="C7" s="258"/>
      <c r="D7" s="259"/>
      <c r="E7" s="252"/>
      <c r="F7" s="4" t="s">
        <v>9</v>
      </c>
      <c r="G7" s="258" t="str">
        <f>IF(G4="","",VLOOKUP(G4,'Description sorts'!$B$292:$H$333,6,FALSE))</f>
        <v/>
      </c>
      <c r="H7" s="258"/>
      <c r="I7" s="259"/>
    </row>
    <row r="8" spans="1:9" ht="30" x14ac:dyDescent="0.25">
      <c r="A8" s="4" t="s">
        <v>10</v>
      </c>
      <c r="B8" s="260"/>
      <c r="C8" s="261"/>
      <c r="D8" s="262"/>
      <c r="E8" s="252"/>
      <c r="F8" s="4" t="s">
        <v>10</v>
      </c>
      <c r="G8" s="260"/>
      <c r="H8" s="261"/>
      <c r="I8" s="262"/>
    </row>
    <row r="9" spans="1:9" ht="180" customHeight="1" thickBot="1" x14ac:dyDescent="0.3">
      <c r="A9" s="255" t="str">
        <f>IF(B4="","",VLOOKUP(B4,'Description sorts'!$B$292:$H$333,7,FALSE))</f>
        <v/>
      </c>
      <c r="B9" s="256"/>
      <c r="C9" s="256"/>
      <c r="D9" s="257"/>
      <c r="E9" s="252"/>
      <c r="F9" s="255" t="str">
        <f>IF(G4="","",VLOOKUP(G4,'Description sorts'!$B$292:$H$333,7,FALSE))</f>
        <v/>
      </c>
      <c r="G9" s="256"/>
      <c r="H9" s="256"/>
      <c r="I9" s="257"/>
    </row>
    <row r="10" spans="1:9" ht="15.75" thickBot="1" x14ac:dyDescent="0.3">
      <c r="A10" s="252"/>
      <c r="B10" s="252"/>
      <c r="C10" s="252"/>
      <c r="D10" s="252"/>
      <c r="E10" s="252"/>
      <c r="F10" s="252"/>
      <c r="G10" s="252"/>
      <c r="H10" s="252"/>
      <c r="I10" s="252"/>
    </row>
    <row r="11" spans="1:9" x14ac:dyDescent="0.25">
      <c r="A11" s="2" t="s">
        <v>4</v>
      </c>
      <c r="B11" s="253" t="str">
        <f>IF($B$2="","",VLOOKUP($B$2,'Liste de sorts'!$A$66:$H$69,5,FALSE))</f>
        <v/>
      </c>
      <c r="C11" s="253"/>
      <c r="D11" s="254"/>
      <c r="E11" s="252"/>
      <c r="F11" s="2" t="s">
        <v>4</v>
      </c>
      <c r="G11" s="253" t="str">
        <f>IF($B$2="","",VLOOKUP($B$2,'Liste de sorts'!$A$66:$H$69,6,FALSE))</f>
        <v/>
      </c>
      <c r="H11" s="253"/>
      <c r="I11" s="254"/>
    </row>
    <row r="12" spans="1:9" ht="30" x14ac:dyDescent="0.25">
      <c r="A12" s="4" t="s">
        <v>5</v>
      </c>
      <c r="B12" s="5" t="str">
        <f>IF(B11="","",VLOOKUP(B11,'Description sorts'!$B$292:$H$333,2,FALSE))</f>
        <v/>
      </c>
      <c r="C12" s="6" t="s">
        <v>6</v>
      </c>
      <c r="D12" s="7" t="str">
        <f>IF(B11="","",VLOOKUP(B11,'Description sorts'!$B$292:$H$333,3,FALSE))</f>
        <v/>
      </c>
      <c r="E12" s="252"/>
      <c r="F12" s="4" t="s">
        <v>5</v>
      </c>
      <c r="G12" s="5" t="str">
        <f>IF(G11="","",VLOOKUP(G11,'Description sorts'!$B$292:$H$333,2,FALSE))</f>
        <v/>
      </c>
      <c r="H12" s="6" t="s">
        <v>6</v>
      </c>
      <c r="I12" s="7" t="str">
        <f>IF(G11="","",VLOOKUP(G11,'Description sorts'!$B$292:$H$333,3,FALSE))</f>
        <v/>
      </c>
    </row>
    <row r="13" spans="1:9" x14ac:dyDescent="0.25">
      <c r="A13" s="4" t="s">
        <v>7</v>
      </c>
      <c r="B13" s="5" t="str">
        <f>IF(B11="","",VLOOKUP(B11,'Description sorts'!$B$292:$H$333,4,FALSE))</f>
        <v/>
      </c>
      <c r="C13" s="6" t="s">
        <v>8</v>
      </c>
      <c r="D13" s="9" t="str">
        <f>IF(B11="","",VLOOKUP(B11,'Description sorts'!$B$292:$H$333,5,FALSE))</f>
        <v/>
      </c>
      <c r="E13" s="252"/>
      <c r="F13" s="4" t="s">
        <v>7</v>
      </c>
      <c r="G13" s="5" t="str">
        <f>IF(G11="","",VLOOKUP(G11,'Description sorts'!$B$292:$H$333,4,FALSE))</f>
        <v/>
      </c>
      <c r="H13" s="6" t="s">
        <v>8</v>
      </c>
      <c r="I13" s="9" t="str">
        <f>IF(G11="","",VLOOKUP(G11,'Description sorts'!$B$292:$H$333,5,FALSE))</f>
        <v/>
      </c>
    </row>
    <row r="14" spans="1:9" ht="30" x14ac:dyDescent="0.25">
      <c r="A14" s="4" t="s">
        <v>9</v>
      </c>
      <c r="B14" s="258" t="str">
        <f>IF(B11="","",VLOOKUP(B11,'Description sorts'!$B$292:$H$333,6,FALSE))</f>
        <v/>
      </c>
      <c r="C14" s="258"/>
      <c r="D14" s="259"/>
      <c r="E14" s="252"/>
      <c r="F14" s="4" t="s">
        <v>9</v>
      </c>
      <c r="G14" s="258" t="str">
        <f>IF(G11="","",VLOOKUP(G11,'Description sorts'!$B$292:$H$333,6,FALSE))</f>
        <v/>
      </c>
      <c r="H14" s="258"/>
      <c r="I14" s="259"/>
    </row>
    <row r="15" spans="1:9" ht="30" x14ac:dyDescent="0.25">
      <c r="A15" s="4" t="s">
        <v>10</v>
      </c>
      <c r="B15" s="260"/>
      <c r="C15" s="261"/>
      <c r="D15" s="262"/>
      <c r="E15" s="252"/>
      <c r="F15" s="4" t="s">
        <v>10</v>
      </c>
      <c r="G15" s="260"/>
      <c r="H15" s="261"/>
      <c r="I15" s="262"/>
    </row>
    <row r="16" spans="1:9" ht="180" customHeight="1" thickBot="1" x14ac:dyDescent="0.3">
      <c r="A16" s="255" t="str">
        <f>IF(B11="","",VLOOKUP(B11,'Description sorts'!$B$292:$H$333,7,FALSE))</f>
        <v/>
      </c>
      <c r="B16" s="256"/>
      <c r="C16" s="256"/>
      <c r="D16" s="257"/>
      <c r="E16" s="252"/>
      <c r="F16" s="255" t="str">
        <f>IF(G11="","",VLOOKUP(G11,'Description sorts'!$B$292:$H$333,7,FALSE))</f>
        <v/>
      </c>
      <c r="G16" s="256"/>
      <c r="H16" s="256"/>
      <c r="I16" s="257"/>
    </row>
    <row r="17" spans="1:9" x14ac:dyDescent="0.25">
      <c r="A17" s="236"/>
      <c r="B17" s="236"/>
      <c r="C17" s="236"/>
      <c r="D17" s="236"/>
      <c r="E17" s="234"/>
      <c r="F17" s="236"/>
      <c r="G17" s="236"/>
      <c r="H17" s="236"/>
      <c r="I17" s="236"/>
    </row>
    <row r="18" spans="1:9" x14ac:dyDescent="0.25">
      <c r="A18" s="236"/>
      <c r="B18" s="236"/>
      <c r="C18" s="236"/>
      <c r="D18" s="236"/>
      <c r="E18" s="234"/>
      <c r="F18" s="236"/>
      <c r="G18" s="236"/>
      <c r="H18" s="236"/>
      <c r="I18" s="236"/>
    </row>
    <row r="19" spans="1:9" ht="15.75" thickBot="1" x14ac:dyDescent="0.3">
      <c r="A19" s="252"/>
      <c r="B19" s="252"/>
      <c r="C19" s="252"/>
      <c r="D19" s="252"/>
      <c r="E19" s="252"/>
      <c r="F19" s="252"/>
      <c r="G19" s="252"/>
      <c r="H19" s="252"/>
      <c r="I19" s="252"/>
    </row>
    <row r="20" spans="1:9" x14ac:dyDescent="0.25">
      <c r="A20" s="2" t="s">
        <v>4</v>
      </c>
      <c r="B20" s="253" t="str">
        <f>IF($B$2="","",VLOOKUP($B$2,'Liste de sorts'!$A$66:$H$69,7,FALSE))</f>
        <v/>
      </c>
      <c r="C20" s="253"/>
      <c r="D20" s="254"/>
      <c r="E20" s="252"/>
      <c r="F20" s="2" t="s">
        <v>4</v>
      </c>
      <c r="G20" s="253" t="str">
        <f>IF($B$2="","",VLOOKUP($B$2,'Liste de sorts'!$A$66:$H$69,8,FALSE))</f>
        <v/>
      </c>
      <c r="H20" s="253"/>
      <c r="I20" s="254"/>
    </row>
    <row r="21" spans="1:9" ht="30" x14ac:dyDescent="0.25">
      <c r="A21" s="4" t="s">
        <v>5</v>
      </c>
      <c r="B21" s="5" t="str">
        <f>IF(B20="","",VLOOKUP(B20,'Description sorts'!$B$292:$H$333,2,FALSE))</f>
        <v/>
      </c>
      <c r="C21" s="6" t="s">
        <v>6</v>
      </c>
      <c r="D21" s="7" t="str">
        <f>IF(B20="","",VLOOKUP(B20,'Description sorts'!$B$292:$H$333,3,FALSE))</f>
        <v/>
      </c>
      <c r="E21" s="252"/>
      <c r="F21" s="4" t="s">
        <v>5</v>
      </c>
      <c r="G21" s="5" t="str">
        <f>IF(G20="","",VLOOKUP(G20,'Description sorts'!$B$292:$H$333,2,FALSE))</f>
        <v/>
      </c>
      <c r="H21" s="6" t="s">
        <v>6</v>
      </c>
      <c r="I21" s="7" t="str">
        <f>IF(G20="","",VLOOKUP(G20,'Description sorts'!$B$292:$H$333,3,FALSE))</f>
        <v/>
      </c>
    </row>
    <row r="22" spans="1:9" x14ac:dyDescent="0.25">
      <c r="A22" s="4" t="s">
        <v>7</v>
      </c>
      <c r="B22" s="5" t="str">
        <f>IF(B20="","",VLOOKUP(B20,'Description sorts'!$B$292:$H$333,4,FALSE))</f>
        <v/>
      </c>
      <c r="C22" s="6" t="s">
        <v>8</v>
      </c>
      <c r="D22" s="9" t="str">
        <f>IF(B20="","",VLOOKUP(B20,'Description sorts'!$B$292:$H$333,5,FALSE))</f>
        <v/>
      </c>
      <c r="E22" s="252"/>
      <c r="F22" s="4" t="s">
        <v>7</v>
      </c>
      <c r="G22" s="5" t="str">
        <f>IF(G20="","",VLOOKUP(G20,'Description sorts'!$B$292:$H$333,4,FALSE))</f>
        <v/>
      </c>
      <c r="H22" s="6" t="s">
        <v>8</v>
      </c>
      <c r="I22" s="9" t="str">
        <f>IF(G20="","",VLOOKUP(G20,'Description sorts'!$B$292:$H$333,5,FALSE))</f>
        <v/>
      </c>
    </row>
    <row r="23" spans="1:9" ht="30" x14ac:dyDescent="0.25">
      <c r="A23" s="4" t="s">
        <v>9</v>
      </c>
      <c r="B23" s="258" t="str">
        <f>IF(B20="","",VLOOKUP(B20,'Description sorts'!$B$292:$H$333,6,FALSE))</f>
        <v/>
      </c>
      <c r="C23" s="258"/>
      <c r="D23" s="259"/>
      <c r="E23" s="252"/>
      <c r="F23" s="4" t="s">
        <v>9</v>
      </c>
      <c r="G23" s="258" t="str">
        <f>IF(G20="","",VLOOKUP(G20,'Description sorts'!$B$292:$H$333,6,FALSE))</f>
        <v/>
      </c>
      <c r="H23" s="258"/>
      <c r="I23" s="259"/>
    </row>
    <row r="24" spans="1:9" ht="30" x14ac:dyDescent="0.25">
      <c r="A24" s="4" t="s">
        <v>10</v>
      </c>
      <c r="B24" s="260"/>
      <c r="C24" s="261"/>
      <c r="D24" s="262"/>
      <c r="E24" s="252"/>
      <c r="F24" s="4" t="s">
        <v>10</v>
      </c>
      <c r="G24" s="260"/>
      <c r="H24" s="261"/>
      <c r="I24" s="262"/>
    </row>
    <row r="25" spans="1:9" ht="180" customHeight="1" thickBot="1" x14ac:dyDescent="0.3">
      <c r="A25" s="255" t="str">
        <f>IF(B20="","",VLOOKUP(B20,'Description sorts'!$B$292:$H$333,7,FALSE))</f>
        <v/>
      </c>
      <c r="B25" s="256"/>
      <c r="C25" s="256"/>
      <c r="D25" s="257"/>
      <c r="E25" s="252"/>
      <c r="F25" s="255" t="str">
        <f>IF(G20="","",VLOOKUP(G20,'Description sorts'!$B$292:$H$333,7,FALSE))</f>
        <v/>
      </c>
      <c r="G25" s="256"/>
      <c r="H25" s="256"/>
      <c r="I25" s="257"/>
    </row>
    <row r="26" spans="1:9" ht="15.75" thickBot="1" x14ac:dyDescent="0.3">
      <c r="A26" s="252"/>
      <c r="B26" s="252"/>
      <c r="C26" s="252"/>
      <c r="D26" s="252"/>
      <c r="E26" s="252"/>
      <c r="F26" s="252"/>
      <c r="G26" s="252"/>
      <c r="H26" s="252"/>
      <c r="I26" s="252"/>
    </row>
    <row r="27" spans="1:9" x14ac:dyDescent="0.25">
      <c r="A27" s="2" t="s">
        <v>4</v>
      </c>
      <c r="B27" s="253" t="str">
        <f>IF($B$2="Divine",IF($G$2="","",VLOOKUP($G$2,'Liste de sorts'!$A$72:$D$80,3,FALSE)),"")</f>
        <v/>
      </c>
      <c r="C27" s="253"/>
      <c r="D27" s="254"/>
      <c r="E27" s="252"/>
      <c r="F27" s="2" t="s">
        <v>4</v>
      </c>
      <c r="G27" s="253" t="str">
        <f>IF($B$2="Divine",IF($G$2="","",VLOOKUP($G$2,'Liste de sorts'!$A$72:$D$80,4,FALSE)),"")</f>
        <v/>
      </c>
      <c r="H27" s="253"/>
      <c r="I27" s="254"/>
    </row>
    <row r="28" spans="1:9" ht="30" x14ac:dyDescent="0.25">
      <c r="A28" s="4" t="s">
        <v>5</v>
      </c>
      <c r="B28" s="5" t="str">
        <f>IF(B27="","",VLOOKUP(B27,'Description sorts'!$B$298:$H$333,2,FALSE))</f>
        <v/>
      </c>
      <c r="C28" s="6" t="s">
        <v>6</v>
      </c>
      <c r="D28" s="7" t="str">
        <f>IF(B27="","",VLOOKUP(B27,'Description sorts'!$B$298:$H$333,3,FALSE))</f>
        <v/>
      </c>
      <c r="E28" s="252"/>
      <c r="F28" s="4" t="s">
        <v>5</v>
      </c>
      <c r="G28" s="5" t="str">
        <f>IF(G27="","",VLOOKUP(G27,'Description sorts'!$B$298:$H$333,2,FALSE))</f>
        <v/>
      </c>
      <c r="H28" s="6" t="s">
        <v>6</v>
      </c>
      <c r="I28" s="7" t="str">
        <f>IF(G27="","",VLOOKUP(G27,'Description sorts'!$B$298:$H$333,3,FALSE))</f>
        <v/>
      </c>
    </row>
    <row r="29" spans="1:9" x14ac:dyDescent="0.25">
      <c r="A29" s="4" t="s">
        <v>7</v>
      </c>
      <c r="B29" s="5" t="str">
        <f>IF(B27="","",VLOOKUP(B27,'Description sorts'!$B$298:$H$333,4,FALSE))</f>
        <v/>
      </c>
      <c r="C29" s="6" t="s">
        <v>8</v>
      </c>
      <c r="D29" s="9" t="str">
        <f>IF(B27="","",VLOOKUP(B27,'Description sorts'!$B$298:$H$333,5,FALSE))</f>
        <v/>
      </c>
      <c r="E29" s="252"/>
      <c r="F29" s="4" t="s">
        <v>7</v>
      </c>
      <c r="G29" s="5" t="str">
        <f>IF(G27="","",VLOOKUP(G27,'Description sorts'!$B$298:$H$333,4,FALSE))</f>
        <v/>
      </c>
      <c r="H29" s="6" t="s">
        <v>8</v>
      </c>
      <c r="I29" s="9" t="str">
        <f>IF(G27="","",VLOOKUP(G27,'Description sorts'!$B$298:$H$333,5,FALSE))</f>
        <v/>
      </c>
    </row>
    <row r="30" spans="1:9" ht="30" x14ac:dyDescent="0.25">
      <c r="A30" s="4" t="s">
        <v>9</v>
      </c>
      <c r="B30" s="258" t="str">
        <f>IF(B27="","",VLOOKUP(B27,'Description sorts'!$B$298:$H$333,6,FALSE))</f>
        <v/>
      </c>
      <c r="C30" s="258"/>
      <c r="D30" s="259"/>
      <c r="E30" s="252"/>
      <c r="F30" s="4" t="s">
        <v>9</v>
      </c>
      <c r="G30" s="258" t="str">
        <f>IF(G27="","",VLOOKUP(G27,'Description sorts'!$B$298:$H$333,6,FALSE))</f>
        <v/>
      </c>
      <c r="H30" s="258"/>
      <c r="I30" s="259"/>
    </row>
    <row r="31" spans="1:9" ht="30" x14ac:dyDescent="0.25">
      <c r="A31" s="4" t="s">
        <v>10</v>
      </c>
      <c r="B31" s="260"/>
      <c r="C31" s="261"/>
      <c r="D31" s="262"/>
      <c r="E31" s="252"/>
      <c r="F31" s="4" t="s">
        <v>10</v>
      </c>
      <c r="G31" s="260"/>
      <c r="H31" s="261"/>
      <c r="I31" s="262"/>
    </row>
    <row r="32" spans="1:9" ht="180" customHeight="1" thickBot="1" x14ac:dyDescent="0.3">
      <c r="A32" s="255" t="str">
        <f>IF(B27="","",VLOOKUP(B27,'Description sorts'!$B$298:$H$333,7,FALSE))</f>
        <v/>
      </c>
      <c r="B32" s="256"/>
      <c r="C32" s="256"/>
      <c r="D32" s="257"/>
      <c r="E32" s="252"/>
      <c r="F32" s="255" t="str">
        <f>IF(G27="","",VLOOKUP(G27,'Description sorts'!$B$298:$H$333,7,FALSE))</f>
        <v/>
      </c>
      <c r="G32" s="256"/>
      <c r="H32" s="256"/>
      <c r="I32" s="257"/>
    </row>
  </sheetData>
  <mergeCells count="43">
    <mergeCell ref="B31:D31"/>
    <mergeCell ref="G31:I31"/>
    <mergeCell ref="A26:I26"/>
    <mergeCell ref="B27:D27"/>
    <mergeCell ref="E27:E32"/>
    <mergeCell ref="G27:I27"/>
    <mergeCell ref="B30:D30"/>
    <mergeCell ref="G30:I30"/>
    <mergeCell ref="A32:D32"/>
    <mergeCell ref="F32:I32"/>
    <mergeCell ref="A25:D25"/>
    <mergeCell ref="F25:I25"/>
    <mergeCell ref="B20:D20"/>
    <mergeCell ref="E20:E25"/>
    <mergeCell ref="G20:I20"/>
    <mergeCell ref="B23:D23"/>
    <mergeCell ref="G23:I23"/>
    <mergeCell ref="A19:I19"/>
    <mergeCell ref="G14:I14"/>
    <mergeCell ref="B15:D15"/>
    <mergeCell ref="G15:I15"/>
    <mergeCell ref="B24:D24"/>
    <mergeCell ref="G24:I24"/>
    <mergeCell ref="A10:I10"/>
    <mergeCell ref="B11:D11"/>
    <mergeCell ref="E11:E16"/>
    <mergeCell ref="G11:I11"/>
    <mergeCell ref="B14:D14"/>
    <mergeCell ref="A16:D16"/>
    <mergeCell ref="F16:I16"/>
    <mergeCell ref="A1:I1"/>
    <mergeCell ref="B2:D2"/>
    <mergeCell ref="G2:I2"/>
    <mergeCell ref="A3:I3"/>
    <mergeCell ref="B4:D4"/>
    <mergeCell ref="E4:E9"/>
    <mergeCell ref="G4:I4"/>
    <mergeCell ref="A9:D9"/>
    <mergeCell ref="F9:I9"/>
    <mergeCell ref="B7:D7"/>
    <mergeCell ref="G7:I7"/>
    <mergeCell ref="B8:D8"/>
    <mergeCell ref="G8:I8"/>
  </mergeCells>
  <dataValidations disablePrompts="1" count="2">
    <dataValidation type="list" allowBlank="1" showInputMessage="1" showErrorMessage="1" sqref="B2:D2">
      <formula1>Magiecommune</formula1>
    </dataValidation>
    <dataValidation type="list" allowBlank="1" showInputMessage="1" showErrorMessage="1" sqref="G2:I2">
      <formula1>Magiecommunedivine</formula1>
    </dataValidation>
  </dataValidations>
  <pageMargins left="0.375" right="0.20833333333333334"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I44"/>
  <sheetViews>
    <sheetView view="pageLayout" zoomScaleNormal="100" workbookViewId="0">
      <selection activeCell="H49" sqref="H49"/>
    </sheetView>
  </sheetViews>
  <sheetFormatPr baseColWidth="10" defaultRowHeight="15" x14ac:dyDescent="0.25"/>
  <cols>
    <col min="5" max="5" width="6.5703125" customWidth="1"/>
    <col min="10" max="10" width="2.85546875" customWidth="1"/>
  </cols>
  <sheetData>
    <row r="1" spans="1:9" ht="15.75" thickBot="1" x14ac:dyDescent="0.3">
      <c r="A1" s="247" t="s">
        <v>1268</v>
      </c>
      <c r="B1" s="248"/>
      <c r="C1" s="248"/>
      <c r="D1" s="248"/>
      <c r="E1" s="248"/>
      <c r="F1" s="248"/>
      <c r="G1" s="248"/>
      <c r="H1" s="248"/>
      <c r="I1" s="249"/>
    </row>
    <row r="2" spans="1:9" x14ac:dyDescent="0.25">
      <c r="A2" s="252"/>
      <c r="B2" s="252"/>
      <c r="C2" s="252"/>
      <c r="D2" s="252"/>
      <c r="E2" s="252"/>
      <c r="F2" s="252"/>
      <c r="G2" s="252"/>
      <c r="H2" s="252"/>
      <c r="I2" s="252"/>
    </row>
    <row r="3" spans="1:9" ht="15.75" thickBot="1" x14ac:dyDescent="0.3">
      <c r="A3" s="252"/>
      <c r="B3" s="252"/>
      <c r="C3" s="252"/>
      <c r="D3" s="252"/>
      <c r="E3" s="252"/>
      <c r="F3" s="252"/>
      <c r="G3" s="252"/>
      <c r="H3" s="252"/>
      <c r="I3" s="252"/>
    </row>
    <row r="4" spans="1:9" x14ac:dyDescent="0.25">
      <c r="A4" s="2" t="s">
        <v>4</v>
      </c>
      <c r="B4" s="253"/>
      <c r="C4" s="253"/>
      <c r="D4" s="254"/>
      <c r="E4" s="252"/>
      <c r="F4" s="2" t="s">
        <v>4</v>
      </c>
      <c r="G4" s="253"/>
      <c r="H4" s="253"/>
      <c r="I4" s="254"/>
    </row>
    <row r="5" spans="1:9" ht="30" x14ac:dyDescent="0.25">
      <c r="A5" s="4" t="s">
        <v>5</v>
      </c>
      <c r="B5" s="5" t="str">
        <f>IF(B4="","",VLOOKUP(B4,'Description sorts'!$B$336:$H$353,2,FALSE))</f>
        <v/>
      </c>
      <c r="C5" s="6" t="s">
        <v>6</v>
      </c>
      <c r="D5" s="7" t="str">
        <f>IF(B4="","",VLOOKUP(B4,'Description sorts'!$B$336:$H$353,3,FALSE))</f>
        <v/>
      </c>
      <c r="E5" s="252"/>
      <c r="F5" s="4" t="s">
        <v>5</v>
      </c>
      <c r="G5" s="5" t="str">
        <f>IF(G4="","",VLOOKUP(G4,'Description sorts'!$B$336:$H$353,2,FALSE))</f>
        <v/>
      </c>
      <c r="H5" s="6" t="s">
        <v>6</v>
      </c>
      <c r="I5" s="7" t="str">
        <f>IF(G4="","",VLOOKUP(G4,'Description sorts'!$B$336:$H$353,3,FALSE))</f>
        <v/>
      </c>
    </row>
    <row r="6" spans="1:9" x14ac:dyDescent="0.25">
      <c r="A6" s="4" t="s">
        <v>7</v>
      </c>
      <c r="B6" s="5" t="str">
        <f>IF(B4="","",VLOOKUP(B4,'Description sorts'!$B$336:$H$353,4,FALSE))</f>
        <v/>
      </c>
      <c r="C6" s="6" t="s">
        <v>8</v>
      </c>
      <c r="D6" s="9" t="str">
        <f>IF(B4="","",VLOOKUP(B4,'Description sorts'!$B$336:$H$353,5,FALSE))</f>
        <v/>
      </c>
      <c r="E6" s="252"/>
      <c r="F6" s="4" t="s">
        <v>7</v>
      </c>
      <c r="G6" s="5" t="str">
        <f>IF(G4="","",VLOOKUP(G4,'Description sorts'!$B$336:$H$353,4,FALSE))</f>
        <v/>
      </c>
      <c r="H6" s="6" t="s">
        <v>8</v>
      </c>
      <c r="I6" s="9" t="str">
        <f>IF(G4="","",VLOOKUP(G4,'Description sorts'!$B$336:$H$353,5,FALSE))</f>
        <v/>
      </c>
    </row>
    <row r="7" spans="1:9" ht="30" x14ac:dyDescent="0.25">
      <c r="A7" s="4" t="s">
        <v>9</v>
      </c>
      <c r="B7" s="258" t="str">
        <f>IF(B4="","",VLOOKUP(B4,'Description sorts'!$B$336:$H$353,6,FALSE))</f>
        <v/>
      </c>
      <c r="C7" s="258"/>
      <c r="D7" s="259"/>
      <c r="E7" s="252"/>
      <c r="F7" s="4" t="s">
        <v>9</v>
      </c>
      <c r="G7" s="258" t="str">
        <f>IF(G4="","",VLOOKUP(G4,'Description sorts'!$B$336:$H$353,6,FALSE))</f>
        <v/>
      </c>
      <c r="H7" s="258"/>
      <c r="I7" s="259"/>
    </row>
    <row r="8" spans="1:9" ht="30" x14ac:dyDescent="0.25">
      <c r="A8" s="4" t="s">
        <v>10</v>
      </c>
      <c r="B8" s="260"/>
      <c r="C8" s="261"/>
      <c r="D8" s="262"/>
      <c r="E8" s="252"/>
      <c r="F8" s="4" t="s">
        <v>10</v>
      </c>
      <c r="G8" s="260"/>
      <c r="H8" s="261"/>
      <c r="I8" s="262"/>
    </row>
    <row r="9" spans="1:9" ht="180" customHeight="1" thickBot="1" x14ac:dyDescent="0.3">
      <c r="A9" s="255" t="str">
        <f>IF(B4="","",VLOOKUP(B4,'Description sorts'!$B$336:$H$353,7,FALSE))</f>
        <v/>
      </c>
      <c r="B9" s="256"/>
      <c r="C9" s="256"/>
      <c r="D9" s="257"/>
      <c r="E9" s="252"/>
      <c r="F9" s="255" t="str">
        <f>IF(G4="","",VLOOKUP(G4,'Description sorts'!$B$336:$H$353,7,FALSE))</f>
        <v/>
      </c>
      <c r="G9" s="256"/>
      <c r="H9" s="256"/>
      <c r="I9" s="257"/>
    </row>
    <row r="10" spans="1:9" ht="15.75" thickBot="1" x14ac:dyDescent="0.3">
      <c r="A10" s="252"/>
      <c r="B10" s="252"/>
      <c r="C10" s="252"/>
      <c r="D10" s="252"/>
      <c r="E10" s="252"/>
      <c r="F10" s="252"/>
      <c r="G10" s="252"/>
      <c r="H10" s="252"/>
      <c r="I10" s="252"/>
    </row>
    <row r="11" spans="1:9" x14ac:dyDescent="0.25">
      <c r="A11" s="2" t="s">
        <v>4</v>
      </c>
      <c r="B11" s="253"/>
      <c r="C11" s="253"/>
      <c r="D11" s="254"/>
      <c r="E11" s="252"/>
      <c r="F11" s="2" t="s">
        <v>4</v>
      </c>
      <c r="G11" s="253"/>
      <c r="H11" s="253"/>
      <c r="I11" s="254"/>
    </row>
    <row r="12" spans="1:9" ht="30" x14ac:dyDescent="0.25">
      <c r="A12" s="4" t="s">
        <v>5</v>
      </c>
      <c r="B12" s="5" t="str">
        <f>IF(B11="","",VLOOKUP(B11,'Description sorts'!$B$336:$H$353,2,FALSE))</f>
        <v/>
      </c>
      <c r="C12" s="6" t="s">
        <v>6</v>
      </c>
      <c r="D12" s="7" t="str">
        <f>IF(B11="","",VLOOKUP(B11,'Description sorts'!$B$336:$H$353,3,FALSE))</f>
        <v/>
      </c>
      <c r="E12" s="252"/>
      <c r="F12" s="4" t="s">
        <v>5</v>
      </c>
      <c r="G12" s="5" t="str">
        <f>IF(G11="","",VLOOKUP(G11,'Description sorts'!$B$336:$H$353,2,FALSE))</f>
        <v/>
      </c>
      <c r="H12" s="6" t="s">
        <v>6</v>
      </c>
      <c r="I12" s="7" t="str">
        <f>IF(G11="","",VLOOKUP(G11,'Description sorts'!$B$336:$H$353,3,FALSE))</f>
        <v/>
      </c>
    </row>
    <row r="13" spans="1:9" x14ac:dyDescent="0.25">
      <c r="A13" s="4" t="s">
        <v>7</v>
      </c>
      <c r="B13" s="5" t="str">
        <f>IF(B11="","",VLOOKUP(B11,'Description sorts'!$B$336:$H$353,4,FALSE))</f>
        <v/>
      </c>
      <c r="C13" s="6" t="s">
        <v>8</v>
      </c>
      <c r="D13" s="9" t="str">
        <f>IF(B11="","",VLOOKUP(B11,'Description sorts'!$B$336:$H$353,5,FALSE))</f>
        <v/>
      </c>
      <c r="E13" s="252"/>
      <c r="F13" s="4" t="s">
        <v>7</v>
      </c>
      <c r="G13" s="5" t="str">
        <f>IF(G11="","",VLOOKUP(G11,'Description sorts'!$B$336:$H$353,4,FALSE))</f>
        <v/>
      </c>
      <c r="H13" s="6" t="s">
        <v>8</v>
      </c>
      <c r="I13" s="9" t="str">
        <f>IF(G11="","",VLOOKUP(G11,'Description sorts'!$B$336:$H$353,5,FALSE))</f>
        <v/>
      </c>
    </row>
    <row r="14" spans="1:9" ht="30" x14ac:dyDescent="0.25">
      <c r="A14" s="4" t="s">
        <v>9</v>
      </c>
      <c r="B14" s="258" t="str">
        <f>IF(B11="","",VLOOKUP(B11,'Description sorts'!$B$336:$H$353,6,FALSE))</f>
        <v/>
      </c>
      <c r="C14" s="258"/>
      <c r="D14" s="259"/>
      <c r="E14" s="252"/>
      <c r="F14" s="4" t="s">
        <v>9</v>
      </c>
      <c r="G14" s="258" t="str">
        <f>IF(G11="","",VLOOKUP(G11,'Description sorts'!$B$336:$H$353,6,FALSE))</f>
        <v/>
      </c>
      <c r="H14" s="258"/>
      <c r="I14" s="259"/>
    </row>
    <row r="15" spans="1:9" ht="30" x14ac:dyDescent="0.25">
      <c r="A15" s="4" t="s">
        <v>10</v>
      </c>
      <c r="B15" s="260"/>
      <c r="C15" s="261"/>
      <c r="D15" s="262"/>
      <c r="E15" s="252"/>
      <c r="F15" s="4" t="s">
        <v>10</v>
      </c>
      <c r="G15" s="260"/>
      <c r="H15" s="261"/>
      <c r="I15" s="262"/>
    </row>
    <row r="16" spans="1:9" ht="180" customHeight="1" thickBot="1" x14ac:dyDescent="0.3">
      <c r="A16" s="255" t="str">
        <f>IF(B11="","",VLOOKUP(B11,'Description sorts'!$B$336:$H$353,7,FALSE))</f>
        <v/>
      </c>
      <c r="B16" s="256"/>
      <c r="C16" s="256"/>
      <c r="D16" s="257"/>
      <c r="E16" s="252"/>
      <c r="F16" s="255" t="str">
        <f>IF(G11="","",VLOOKUP(G11,'Description sorts'!$B$336:$H$353,7,FALSE))</f>
        <v/>
      </c>
      <c r="G16" s="256"/>
      <c r="H16" s="256"/>
      <c r="I16" s="257"/>
    </row>
    <row r="17" spans="1:9" x14ac:dyDescent="0.25">
      <c r="A17" s="252"/>
      <c r="B17" s="252"/>
      <c r="C17" s="252"/>
      <c r="D17" s="252"/>
      <c r="E17" s="252"/>
      <c r="F17" s="252"/>
      <c r="G17" s="252"/>
      <c r="H17" s="252"/>
      <c r="I17" s="252"/>
    </row>
    <row r="18" spans="1:9" x14ac:dyDescent="0.25">
      <c r="A18" s="234"/>
      <c r="B18" s="234"/>
      <c r="C18" s="234"/>
      <c r="D18" s="234"/>
      <c r="E18" s="234"/>
      <c r="F18" s="234"/>
      <c r="G18" s="234"/>
      <c r="H18" s="234"/>
      <c r="I18" s="234"/>
    </row>
    <row r="19" spans="1:9" ht="15.75" thickBot="1" x14ac:dyDescent="0.3">
      <c r="A19" s="234"/>
      <c r="B19" s="234"/>
      <c r="C19" s="234"/>
      <c r="D19" s="234"/>
      <c r="E19" s="234"/>
      <c r="F19" s="234"/>
      <c r="G19" s="234"/>
      <c r="H19" s="234"/>
      <c r="I19" s="234"/>
    </row>
    <row r="20" spans="1:9" x14ac:dyDescent="0.25">
      <c r="A20" s="2" t="s">
        <v>4</v>
      </c>
      <c r="B20" s="253"/>
      <c r="C20" s="253"/>
      <c r="D20" s="254"/>
      <c r="E20" s="252"/>
      <c r="F20" s="2" t="s">
        <v>4</v>
      </c>
      <c r="G20" s="253"/>
      <c r="H20" s="253"/>
      <c r="I20" s="254"/>
    </row>
    <row r="21" spans="1:9" ht="30" x14ac:dyDescent="0.25">
      <c r="A21" s="4" t="s">
        <v>5</v>
      </c>
      <c r="B21" s="5" t="str">
        <f>IF(B20="","",VLOOKUP(B20,'Description sorts'!$B$336:$H$353,2,FALSE))</f>
        <v/>
      </c>
      <c r="C21" s="6" t="s">
        <v>6</v>
      </c>
      <c r="D21" s="7" t="str">
        <f>IF(B20="","",VLOOKUP(B20,'Description sorts'!$B$336:$H$353,3,FALSE))</f>
        <v/>
      </c>
      <c r="E21" s="252"/>
      <c r="F21" s="4" t="s">
        <v>5</v>
      </c>
      <c r="G21" s="5" t="str">
        <f>IF(G20="","",VLOOKUP(G20,'Description sorts'!$B$336:$H$353,2,FALSE))</f>
        <v/>
      </c>
      <c r="H21" s="6" t="s">
        <v>6</v>
      </c>
      <c r="I21" s="7" t="str">
        <f>IF(G20="","",VLOOKUP(G20,'Description sorts'!$B$336:$H$353,3,FALSE))</f>
        <v/>
      </c>
    </row>
    <row r="22" spans="1:9" x14ac:dyDescent="0.25">
      <c r="A22" s="4" t="s">
        <v>7</v>
      </c>
      <c r="B22" s="5" t="str">
        <f>IF(B20="","",VLOOKUP(B20,'Description sorts'!$B$336:$H$353,4,FALSE))</f>
        <v/>
      </c>
      <c r="C22" s="6" t="s">
        <v>8</v>
      </c>
      <c r="D22" s="9" t="str">
        <f>IF(B20="","",VLOOKUP(B20,'Description sorts'!$B$336:$H$353,5,FALSE))</f>
        <v/>
      </c>
      <c r="E22" s="252"/>
      <c r="F22" s="4" t="s">
        <v>7</v>
      </c>
      <c r="G22" s="5" t="str">
        <f>IF(G20="","",VLOOKUP(G20,'Description sorts'!$B$336:$H$353,4,FALSE))</f>
        <v/>
      </c>
      <c r="H22" s="6" t="s">
        <v>8</v>
      </c>
      <c r="I22" s="9" t="str">
        <f>IF(G20="","",VLOOKUP(G20,'Description sorts'!$B$336:$H$353,5,FALSE))</f>
        <v/>
      </c>
    </row>
    <row r="23" spans="1:9" ht="30" x14ac:dyDescent="0.25">
      <c r="A23" s="4" t="s">
        <v>9</v>
      </c>
      <c r="B23" s="258" t="str">
        <f>IF(B20="","",VLOOKUP(B20,'Description sorts'!$B$336:$H$353,6,FALSE))</f>
        <v/>
      </c>
      <c r="C23" s="258"/>
      <c r="D23" s="259"/>
      <c r="E23" s="252"/>
      <c r="F23" s="4" t="s">
        <v>9</v>
      </c>
      <c r="G23" s="258" t="str">
        <f>IF(G20="","",VLOOKUP(G20,'Description sorts'!$B$336:$H$353,6,FALSE))</f>
        <v/>
      </c>
      <c r="H23" s="258"/>
      <c r="I23" s="259"/>
    </row>
    <row r="24" spans="1:9" ht="30" x14ac:dyDescent="0.25">
      <c r="A24" s="4" t="s">
        <v>10</v>
      </c>
      <c r="B24" s="260"/>
      <c r="C24" s="261"/>
      <c r="D24" s="262"/>
      <c r="E24" s="252"/>
      <c r="F24" s="4" t="s">
        <v>10</v>
      </c>
      <c r="G24" s="260"/>
      <c r="H24" s="261"/>
      <c r="I24" s="262"/>
    </row>
    <row r="25" spans="1:9" ht="180" customHeight="1" thickBot="1" x14ac:dyDescent="0.3">
      <c r="A25" s="255" t="str">
        <f>IF(B20="","",VLOOKUP(B20,'Description sorts'!$B$336:$H$353,7,FALSE))</f>
        <v/>
      </c>
      <c r="B25" s="256"/>
      <c r="C25" s="256"/>
      <c r="D25" s="257"/>
      <c r="E25" s="252"/>
      <c r="F25" s="255" t="str">
        <f>IF(G20="","",VLOOKUP(G20,'Description sorts'!$B$336:$H$353,7,FALSE))</f>
        <v/>
      </c>
      <c r="G25" s="256"/>
      <c r="H25" s="256"/>
      <c r="I25" s="257"/>
    </row>
    <row r="26" spans="1:9" ht="15.75" thickBot="1" x14ac:dyDescent="0.3">
      <c r="A26" s="252"/>
      <c r="B26" s="252"/>
      <c r="C26" s="252"/>
      <c r="D26" s="252"/>
      <c r="E26" s="252"/>
      <c r="F26" s="252"/>
      <c r="G26" s="252"/>
      <c r="H26" s="252"/>
      <c r="I26" s="252"/>
    </row>
    <row r="27" spans="1:9" x14ac:dyDescent="0.25">
      <c r="A27" s="2" t="s">
        <v>4</v>
      </c>
      <c r="B27" s="253"/>
      <c r="C27" s="253"/>
      <c r="D27" s="254"/>
      <c r="E27" s="252"/>
      <c r="F27" s="2" t="s">
        <v>4</v>
      </c>
      <c r="G27" s="253"/>
      <c r="H27" s="253"/>
      <c r="I27" s="254"/>
    </row>
    <row r="28" spans="1:9" ht="30" x14ac:dyDescent="0.25">
      <c r="A28" s="4" t="s">
        <v>5</v>
      </c>
      <c r="B28" s="5" t="str">
        <f>IF(B27="","",VLOOKUP(B27,'Description sorts'!$B$336:$H$353,2,FALSE))</f>
        <v/>
      </c>
      <c r="C28" s="6" t="s">
        <v>6</v>
      </c>
      <c r="D28" s="7" t="str">
        <f>IF(B27="","",VLOOKUP(B27,'Description sorts'!$B$336:$H$353,3,FALSE))</f>
        <v/>
      </c>
      <c r="E28" s="252"/>
      <c r="F28" s="4" t="s">
        <v>5</v>
      </c>
      <c r="G28" s="5" t="str">
        <f>IF(G27="","",VLOOKUP(G27,'Description sorts'!$B$336:$H$353,2,FALSE))</f>
        <v/>
      </c>
      <c r="H28" s="6" t="s">
        <v>6</v>
      </c>
      <c r="I28" s="7" t="str">
        <f>IF(G27="","",VLOOKUP(G27,'Description sorts'!$B$336:$H$353,3,FALSE))</f>
        <v/>
      </c>
    </row>
    <row r="29" spans="1:9" x14ac:dyDescent="0.25">
      <c r="A29" s="4" t="s">
        <v>7</v>
      </c>
      <c r="B29" s="5" t="str">
        <f>IF(B27="","",VLOOKUP(B27,'Description sorts'!$B$336:$H$353,4,FALSE))</f>
        <v/>
      </c>
      <c r="C29" s="6" t="s">
        <v>8</v>
      </c>
      <c r="D29" s="9" t="str">
        <f>IF(B27="","",VLOOKUP(B27,'Description sorts'!$B$336:$H$353,5,FALSE))</f>
        <v/>
      </c>
      <c r="E29" s="252"/>
      <c r="F29" s="4" t="s">
        <v>7</v>
      </c>
      <c r="G29" s="5" t="str">
        <f>IF(G27="","",VLOOKUP(G27,'Description sorts'!$B$336:$H$353,4,FALSE))</f>
        <v/>
      </c>
      <c r="H29" s="6" t="s">
        <v>8</v>
      </c>
      <c r="I29" s="9" t="str">
        <f>IF(G27="","",VLOOKUP(G27,'Description sorts'!$B$336:$H$353,5,FALSE))</f>
        <v/>
      </c>
    </row>
    <row r="30" spans="1:9" ht="30" x14ac:dyDescent="0.25">
      <c r="A30" s="4" t="s">
        <v>9</v>
      </c>
      <c r="B30" s="258" t="str">
        <f>IF(B27="","",VLOOKUP(B27,'Description sorts'!$B$336:$H$353,6,FALSE))</f>
        <v/>
      </c>
      <c r="C30" s="258"/>
      <c r="D30" s="259"/>
      <c r="E30" s="252"/>
      <c r="F30" s="4" t="s">
        <v>9</v>
      </c>
      <c r="G30" s="258" t="str">
        <f>IF(G27="","",VLOOKUP(G27,'Description sorts'!$B$336:$H$353,6,FALSE))</f>
        <v/>
      </c>
      <c r="H30" s="258"/>
      <c r="I30" s="259"/>
    </row>
    <row r="31" spans="1:9" ht="30" x14ac:dyDescent="0.25">
      <c r="A31" s="4" t="s">
        <v>10</v>
      </c>
      <c r="B31" s="260"/>
      <c r="C31" s="261"/>
      <c r="D31" s="262"/>
      <c r="E31" s="252"/>
      <c r="F31" s="4" t="s">
        <v>10</v>
      </c>
      <c r="G31" s="260"/>
      <c r="H31" s="261"/>
      <c r="I31" s="262"/>
    </row>
    <row r="32" spans="1:9" ht="180" customHeight="1" thickBot="1" x14ac:dyDescent="0.3">
      <c r="A32" s="255" t="str">
        <f>IF(B27="","",VLOOKUP(B27,'Description sorts'!$B$336:$H$353,7,FALSE))</f>
        <v/>
      </c>
      <c r="B32" s="256"/>
      <c r="C32" s="256"/>
      <c r="D32" s="257"/>
      <c r="E32" s="252"/>
      <c r="F32" s="255" t="str">
        <f>IF(G27="","",VLOOKUP(G27,'Description sorts'!$B$336:$H$353,7,FALSE))</f>
        <v/>
      </c>
      <c r="G32" s="256"/>
      <c r="H32" s="256"/>
      <c r="I32" s="257"/>
    </row>
    <row r="33" spans="1:9" x14ac:dyDescent="0.25">
      <c r="A33" s="252"/>
      <c r="B33" s="252"/>
      <c r="C33" s="252"/>
      <c r="D33" s="252"/>
      <c r="E33" s="252"/>
      <c r="F33" s="252"/>
      <c r="G33" s="252"/>
      <c r="H33" s="252"/>
      <c r="I33" s="252"/>
    </row>
    <row r="34" spans="1:9" x14ac:dyDescent="0.25">
      <c r="A34" s="234"/>
      <c r="B34" s="234"/>
      <c r="C34" s="234"/>
      <c r="D34" s="234"/>
      <c r="E34" s="234"/>
      <c r="F34" s="234"/>
      <c r="G34" s="234"/>
      <c r="H34" s="234"/>
      <c r="I34" s="234"/>
    </row>
    <row r="35" spans="1:9" x14ac:dyDescent="0.25">
      <c r="A35" s="234"/>
      <c r="B35" s="234"/>
      <c r="C35" s="234"/>
      <c r="D35" s="234"/>
      <c r="E35" s="234"/>
      <c r="F35" s="234"/>
      <c r="G35" s="234"/>
      <c r="H35" s="234"/>
      <c r="I35" s="234"/>
    </row>
    <row r="36" spans="1:9" x14ac:dyDescent="0.25">
      <c r="A36" s="234"/>
      <c r="B36" s="234"/>
      <c r="C36" s="234"/>
      <c r="D36" s="234"/>
      <c r="E36" s="234"/>
      <c r="F36" s="234"/>
      <c r="G36" s="234"/>
      <c r="H36" s="234"/>
      <c r="I36" s="234"/>
    </row>
    <row r="37" spans="1:9" x14ac:dyDescent="0.25">
      <c r="A37" s="234"/>
      <c r="B37" s="234"/>
      <c r="C37" s="234"/>
      <c r="D37" s="234"/>
      <c r="E37" s="234"/>
      <c r="F37" s="234"/>
      <c r="G37" s="234"/>
      <c r="H37" s="234"/>
      <c r="I37" s="234"/>
    </row>
    <row r="38" spans="1:9" ht="15.75" thickBot="1" x14ac:dyDescent="0.3">
      <c r="A38" s="234"/>
      <c r="B38" s="234"/>
      <c r="C38" s="234"/>
      <c r="D38" s="234"/>
      <c r="E38" s="234"/>
      <c r="F38" s="234"/>
      <c r="G38" s="234"/>
      <c r="H38" s="234"/>
      <c r="I38" s="234"/>
    </row>
    <row r="39" spans="1:9" x14ac:dyDescent="0.25">
      <c r="A39" s="2" t="s">
        <v>4</v>
      </c>
      <c r="B39" s="253"/>
      <c r="C39" s="253"/>
      <c r="D39" s="254"/>
      <c r="E39" s="252"/>
      <c r="F39" s="2" t="s">
        <v>4</v>
      </c>
      <c r="G39" s="253"/>
      <c r="H39" s="253"/>
      <c r="I39" s="254"/>
    </row>
    <row r="40" spans="1:9" ht="30" x14ac:dyDescent="0.25">
      <c r="A40" s="4" t="s">
        <v>5</v>
      </c>
      <c r="B40" s="5" t="str">
        <f>IF(B39="","",VLOOKUP(B39,'Description sorts'!$B$336:$H$353,2,FALSE))</f>
        <v/>
      </c>
      <c r="C40" s="6" t="s">
        <v>6</v>
      </c>
      <c r="D40" s="7" t="str">
        <f>IF(B39="","",VLOOKUP(B39,'Description sorts'!$B$336:$H$353,3,FALSE))</f>
        <v/>
      </c>
      <c r="E40" s="252"/>
      <c r="F40" s="4" t="s">
        <v>5</v>
      </c>
      <c r="G40" s="5" t="str">
        <f>IF(G39="","",VLOOKUP(G39,'Description sorts'!$B$336:$H$353,2,FALSE))</f>
        <v/>
      </c>
      <c r="H40" s="6" t="s">
        <v>6</v>
      </c>
      <c r="I40" s="7" t="str">
        <f>IF(G39="","",VLOOKUP(G39,'Description sorts'!$B$336:$H$353,3,FALSE))</f>
        <v/>
      </c>
    </row>
    <row r="41" spans="1:9" x14ac:dyDescent="0.25">
      <c r="A41" s="4" t="s">
        <v>7</v>
      </c>
      <c r="B41" s="5" t="str">
        <f>IF(B39="","",VLOOKUP(B39,'Description sorts'!$B$336:$H$353,4,FALSE))</f>
        <v/>
      </c>
      <c r="C41" s="6" t="s">
        <v>8</v>
      </c>
      <c r="D41" s="9" t="str">
        <f>IF(B39="","",VLOOKUP(B39,'Description sorts'!$B$336:$H$353,5,FALSE))</f>
        <v/>
      </c>
      <c r="E41" s="252"/>
      <c r="F41" s="4" t="s">
        <v>7</v>
      </c>
      <c r="G41" s="5" t="str">
        <f>IF(G39="","",VLOOKUP(G39,'Description sorts'!$B$336:$H$353,4,FALSE))</f>
        <v/>
      </c>
      <c r="H41" s="6" t="s">
        <v>8</v>
      </c>
      <c r="I41" s="9" t="str">
        <f>IF(G39="","",VLOOKUP(G39,'Description sorts'!$B$336:$H$353,5,FALSE))</f>
        <v/>
      </c>
    </row>
    <row r="42" spans="1:9" ht="30" x14ac:dyDescent="0.25">
      <c r="A42" s="4" t="s">
        <v>9</v>
      </c>
      <c r="B42" s="258" t="str">
        <f>IF(B39="","",VLOOKUP(B39,'Description sorts'!$B$336:$H$353,6,FALSE))</f>
        <v/>
      </c>
      <c r="C42" s="258"/>
      <c r="D42" s="259"/>
      <c r="E42" s="252"/>
      <c r="F42" s="4" t="s">
        <v>9</v>
      </c>
      <c r="G42" s="258" t="str">
        <f>IF(G39="","",VLOOKUP(G39,'Description sorts'!$B$336:$H$353,6,FALSE))</f>
        <v/>
      </c>
      <c r="H42" s="258"/>
      <c r="I42" s="259"/>
    </row>
    <row r="43" spans="1:9" ht="30" x14ac:dyDescent="0.25">
      <c r="A43" s="4" t="s">
        <v>10</v>
      </c>
      <c r="B43" s="260"/>
      <c r="C43" s="261"/>
      <c r="D43" s="262"/>
      <c r="E43" s="252"/>
      <c r="F43" s="4" t="s">
        <v>10</v>
      </c>
      <c r="G43" s="260"/>
      <c r="H43" s="261"/>
      <c r="I43" s="262"/>
    </row>
    <row r="44" spans="1:9" ht="180" customHeight="1" thickBot="1" x14ac:dyDescent="0.3">
      <c r="A44" s="255" t="str">
        <f>IF(B39="","",VLOOKUP(B39,'Description sorts'!$B$336:$H$353,7,FALSE))</f>
        <v/>
      </c>
      <c r="B44" s="256"/>
      <c r="C44" s="256"/>
      <c r="D44" s="257"/>
      <c r="E44" s="252"/>
      <c r="F44" s="255" t="str">
        <f>IF(G39="","",VLOOKUP(G39,'Description sorts'!$B$336:$H$353,7,FALSE))</f>
        <v/>
      </c>
      <c r="G44" s="256"/>
      <c r="H44" s="256"/>
      <c r="I44" s="257"/>
    </row>
  </sheetData>
  <mergeCells count="51">
    <mergeCell ref="A33:I33"/>
    <mergeCell ref="B39:D39"/>
    <mergeCell ref="E39:E44"/>
    <mergeCell ref="G39:I39"/>
    <mergeCell ref="B42:D42"/>
    <mergeCell ref="G42:I42"/>
    <mergeCell ref="B43:D43"/>
    <mergeCell ref="G43:I43"/>
    <mergeCell ref="A44:D44"/>
    <mergeCell ref="F44:I44"/>
    <mergeCell ref="B30:D30"/>
    <mergeCell ref="G30:I30"/>
    <mergeCell ref="B31:D31"/>
    <mergeCell ref="G31:I31"/>
    <mergeCell ref="A26:I26"/>
    <mergeCell ref="B27:D27"/>
    <mergeCell ref="E27:E32"/>
    <mergeCell ref="G27:I27"/>
    <mergeCell ref="A32:D32"/>
    <mergeCell ref="F32:I32"/>
    <mergeCell ref="A25:D25"/>
    <mergeCell ref="F25:I25"/>
    <mergeCell ref="B20:D20"/>
    <mergeCell ref="E20:E25"/>
    <mergeCell ref="G20:I20"/>
    <mergeCell ref="B23:D23"/>
    <mergeCell ref="G23:I23"/>
    <mergeCell ref="B24:D24"/>
    <mergeCell ref="G24:I24"/>
    <mergeCell ref="A17:I17"/>
    <mergeCell ref="B14:D14"/>
    <mergeCell ref="G14:I14"/>
    <mergeCell ref="B15:D15"/>
    <mergeCell ref="G15:I15"/>
    <mergeCell ref="A10:I10"/>
    <mergeCell ref="B11:D11"/>
    <mergeCell ref="E11:E16"/>
    <mergeCell ref="G11:I11"/>
    <mergeCell ref="A16:D16"/>
    <mergeCell ref="F16:I16"/>
    <mergeCell ref="A1:I1"/>
    <mergeCell ref="A2:I3"/>
    <mergeCell ref="B4:D4"/>
    <mergeCell ref="E4:E9"/>
    <mergeCell ref="A9:D9"/>
    <mergeCell ref="G4:I4"/>
    <mergeCell ref="B7:D7"/>
    <mergeCell ref="G7:I7"/>
    <mergeCell ref="B8:D8"/>
    <mergeCell ref="G8:I8"/>
    <mergeCell ref="F9:I9"/>
  </mergeCells>
  <dataValidations count="1">
    <dataValidation type="list" allowBlank="1" showInputMessage="1" showErrorMessage="1" sqref="B4:D4 G39:I39 B39:D39 G27:I27 B27:D27 G20:I20 B20:D20 G11:I11 B11:D11 G4:I4">
      <formula1>Magiemineure</formula1>
    </dataValidation>
  </dataValidations>
  <pageMargins left="0.39583333333333331" right="0.25"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I94"/>
  <sheetViews>
    <sheetView view="pageLayout" zoomScaleNormal="100" workbookViewId="0">
      <selection activeCell="F9" sqref="F9:I9"/>
    </sheetView>
  </sheetViews>
  <sheetFormatPr baseColWidth="10" defaultColWidth="11.42578125" defaultRowHeight="15" x14ac:dyDescent="0.25"/>
  <cols>
    <col min="1" max="1" width="11.7109375" style="1" bestFit="1" customWidth="1"/>
    <col min="2" max="2" width="10.5703125" style="1" customWidth="1"/>
    <col min="3" max="3" width="15.5703125" style="1" customWidth="1"/>
    <col min="4" max="4" width="7.5703125" style="1" customWidth="1"/>
    <col min="5" max="5" width="6.28515625" style="1" customWidth="1"/>
    <col min="6" max="6" width="11.7109375" style="1" bestFit="1" customWidth="1"/>
    <col min="7" max="7" width="11.85546875" style="1" bestFit="1" customWidth="1"/>
    <col min="8" max="8" width="12.85546875" style="1" customWidth="1"/>
    <col min="9" max="9" width="7.7109375" style="1" customWidth="1"/>
    <col min="10" max="10" width="2.42578125" style="1" customWidth="1"/>
    <col min="11" max="16384" width="11.42578125" style="1"/>
  </cols>
  <sheetData>
    <row r="1" spans="1:9" ht="15.75" customHeight="1" thickBot="1" x14ac:dyDescent="0.3">
      <c r="A1" s="247" t="s">
        <v>0</v>
      </c>
      <c r="B1" s="248"/>
      <c r="C1" s="248"/>
      <c r="D1" s="248"/>
      <c r="E1" s="248"/>
      <c r="F1" s="248"/>
      <c r="G1" s="248"/>
      <c r="H1" s="248"/>
      <c r="I1" s="249"/>
    </row>
    <row r="2" spans="1:9" ht="15" customHeight="1" thickBot="1" x14ac:dyDescent="0.3">
      <c r="A2" s="241" t="s">
        <v>2</v>
      </c>
      <c r="B2" s="250"/>
      <c r="C2" s="250"/>
      <c r="D2" s="251"/>
      <c r="E2" s="242"/>
      <c r="F2" s="3" t="s">
        <v>3</v>
      </c>
      <c r="G2" s="265"/>
      <c r="H2" s="265"/>
      <c r="I2" s="266"/>
    </row>
    <row r="3" spans="1:9" ht="15.75" thickBot="1" x14ac:dyDescent="0.3">
      <c r="A3" s="252"/>
      <c r="B3" s="252"/>
      <c r="C3" s="252"/>
      <c r="D3" s="252"/>
      <c r="E3" s="252"/>
      <c r="F3" s="252"/>
      <c r="G3" s="252"/>
      <c r="H3" s="252"/>
      <c r="I3" s="252"/>
    </row>
    <row r="4" spans="1:9" x14ac:dyDescent="0.25">
      <c r="A4" s="2" t="s">
        <v>4</v>
      </c>
      <c r="B4" s="253" t="str">
        <f>IF($G$2="","",VLOOKUP($G$2,'Liste de sorts'!$C$2:$M$25,3,FALSE))</f>
        <v/>
      </c>
      <c r="C4" s="253"/>
      <c r="D4" s="254"/>
      <c r="E4" s="252"/>
      <c r="F4" s="2" t="s">
        <v>4</v>
      </c>
      <c r="G4" s="253" t="str">
        <f>IF($G$2="","",VLOOKUP($G$2,'Liste de sorts'!$C$2:$M$25,4,FALSE))</f>
        <v/>
      </c>
      <c r="H4" s="253"/>
      <c r="I4" s="254"/>
    </row>
    <row r="5" spans="1:9" x14ac:dyDescent="0.25">
      <c r="A5" s="4" t="s">
        <v>5</v>
      </c>
      <c r="B5" s="5" t="str">
        <f>IF(B4="","",VLOOKUP(B4,'Description sorts'!$B$2:$H$161,2,FALSE))</f>
        <v/>
      </c>
      <c r="C5" s="6" t="s">
        <v>6</v>
      </c>
      <c r="D5" s="7" t="str">
        <f>IF(B4="","",VLOOKUP(B4,'Description sorts'!$B$2:$H$161,3,FALSE))</f>
        <v/>
      </c>
      <c r="E5" s="252"/>
      <c r="F5" s="4" t="s">
        <v>5</v>
      </c>
      <c r="G5" s="5" t="str">
        <f>IF(G4="","",VLOOKUP(G4,'Description sorts'!$B$2:$H$161,2,FALSE))</f>
        <v/>
      </c>
      <c r="H5" s="6" t="s">
        <v>6</v>
      </c>
      <c r="I5" s="7" t="str">
        <f>IF(G4="","",VLOOKUP(G4,'Description sorts'!$B$2:$H$161,3,FALSE))</f>
        <v/>
      </c>
    </row>
    <row r="6" spans="1:9" x14ac:dyDescent="0.25">
      <c r="A6" s="4" t="s">
        <v>7</v>
      </c>
      <c r="B6" s="8" t="str">
        <f>IF(B4="","",VLOOKUP(B4,'Description sorts'!$B$2:$H$161,4,FALSE))</f>
        <v/>
      </c>
      <c r="C6" s="6" t="s">
        <v>8</v>
      </c>
      <c r="D6" s="9" t="str">
        <f>IF(B4="","",VLOOKUP(B4,'Description sorts'!$B$2:$H$161,5,FALSE))</f>
        <v/>
      </c>
      <c r="E6" s="252"/>
      <c r="F6" s="4" t="s">
        <v>7</v>
      </c>
      <c r="G6" s="8" t="str">
        <f>IF(G4="","",VLOOKUP(G4,'Description sorts'!$B$2:$H$161,4,FALSE))</f>
        <v/>
      </c>
      <c r="H6" s="6" t="s">
        <v>8</v>
      </c>
      <c r="I6" s="9" t="str">
        <f>IF(G4="","",VLOOKUP(G4,'Description sorts'!$B$2:$H$161,5,FALSE))</f>
        <v/>
      </c>
    </row>
    <row r="7" spans="1:9" ht="30" customHeight="1" x14ac:dyDescent="0.25">
      <c r="A7" s="4" t="s">
        <v>9</v>
      </c>
      <c r="B7" s="258" t="str">
        <f>IF(B4="","",VLOOKUP(B4,'Description sorts'!$B$2:$H$161,6,FALSE))</f>
        <v/>
      </c>
      <c r="C7" s="258"/>
      <c r="D7" s="259"/>
      <c r="E7" s="252"/>
      <c r="F7" s="4" t="s">
        <v>9</v>
      </c>
      <c r="G7" s="258" t="str">
        <f>IF(G4="","",VLOOKUP(G4,'Description sorts'!$B$2:$H$161,6,FALSE))</f>
        <v/>
      </c>
      <c r="H7" s="258"/>
      <c r="I7" s="259"/>
    </row>
    <row r="8" spans="1:9" x14ac:dyDescent="0.25">
      <c r="A8" s="4" t="s">
        <v>10</v>
      </c>
      <c r="B8" s="260"/>
      <c r="C8" s="261"/>
      <c r="D8" s="262"/>
      <c r="E8" s="252"/>
      <c r="F8" s="4" t="s">
        <v>10</v>
      </c>
      <c r="G8" s="260"/>
      <c r="H8" s="261"/>
      <c r="I8" s="262"/>
    </row>
    <row r="9" spans="1:9" ht="213.75" customHeight="1" thickBot="1" x14ac:dyDescent="0.3">
      <c r="A9" s="255" t="str">
        <f>IF(B4="","",VLOOKUP(B4,'Description sorts'!$B$2:$H$161,7,FALSE))</f>
        <v/>
      </c>
      <c r="B9" s="256"/>
      <c r="C9" s="256"/>
      <c r="D9" s="257"/>
      <c r="E9" s="252"/>
      <c r="F9" s="255" t="str">
        <f>IF(G4="","",VLOOKUP(G4,'Description sorts'!$B$2:$H$161,7,FALSE))</f>
        <v/>
      </c>
      <c r="G9" s="256"/>
      <c r="H9" s="256"/>
      <c r="I9" s="257"/>
    </row>
    <row r="10" spans="1:9" ht="15.75" thickBot="1" x14ac:dyDescent="0.3">
      <c r="A10" s="252"/>
      <c r="B10" s="252"/>
      <c r="C10" s="252"/>
      <c r="D10" s="252"/>
      <c r="E10" s="252"/>
      <c r="F10" s="252"/>
      <c r="G10" s="252"/>
      <c r="H10" s="252"/>
      <c r="I10" s="252"/>
    </row>
    <row r="11" spans="1:9" x14ac:dyDescent="0.25">
      <c r="A11" s="2" t="s">
        <v>4</v>
      </c>
      <c r="B11" s="253" t="str">
        <f>IF($G$2="","",VLOOKUP($G$2,'Liste de sorts'!$C$2:$M$25,5,FALSE))</f>
        <v/>
      </c>
      <c r="C11" s="253"/>
      <c r="D11" s="254"/>
      <c r="E11" s="252"/>
      <c r="F11" s="2" t="s">
        <v>4</v>
      </c>
      <c r="G11" s="253" t="str">
        <f>IF($G$2="","",VLOOKUP($G$2,'Liste de sorts'!$C$2:$M$25,6,FALSE))</f>
        <v/>
      </c>
      <c r="H11" s="253"/>
      <c r="I11" s="254"/>
    </row>
    <row r="12" spans="1:9" x14ac:dyDescent="0.25">
      <c r="A12" s="4" t="s">
        <v>5</v>
      </c>
      <c r="B12" s="5" t="str">
        <f>IF(B11="","",VLOOKUP(B11,'Description sorts'!$B$2:$H$161,2,FALSE))</f>
        <v/>
      </c>
      <c r="C12" s="6" t="s">
        <v>6</v>
      </c>
      <c r="D12" s="7" t="str">
        <f>IF(B11="","",VLOOKUP(B11,'Description sorts'!$B$2:$H$161,3,FALSE))</f>
        <v/>
      </c>
      <c r="E12" s="252"/>
      <c r="F12" s="4" t="s">
        <v>5</v>
      </c>
      <c r="G12" s="5" t="str">
        <f>IF(G11="","",VLOOKUP(G11,'Description sorts'!$B$2:$H$161,2,FALSE))</f>
        <v/>
      </c>
      <c r="H12" s="6" t="s">
        <v>6</v>
      </c>
      <c r="I12" s="7" t="str">
        <f>IF(G11="","",VLOOKUP(G11,'Description sorts'!$B$2:$H$161,3,FALSE))</f>
        <v/>
      </c>
    </row>
    <row r="13" spans="1:9" ht="30" customHeight="1" x14ac:dyDescent="0.25">
      <c r="A13" s="4" t="s">
        <v>7</v>
      </c>
      <c r="B13" s="8" t="str">
        <f>IF(B11="","",VLOOKUP(B11,'Description sorts'!$B$2:$H$161,4,FALSE))</f>
        <v/>
      </c>
      <c r="C13" s="6" t="s">
        <v>8</v>
      </c>
      <c r="D13" s="9" t="str">
        <f>IF(B11="","",VLOOKUP(B11,'Description sorts'!$B$2:$H$161,5,FALSE))</f>
        <v/>
      </c>
      <c r="E13" s="252"/>
      <c r="F13" s="4" t="s">
        <v>7</v>
      </c>
      <c r="G13" s="8" t="str">
        <f>IF(G11="","",VLOOKUP(G11,'Description sorts'!$B$2:$H$161,4,FALSE))</f>
        <v/>
      </c>
      <c r="H13" s="6" t="s">
        <v>8</v>
      </c>
      <c r="I13" s="9" t="str">
        <f>IF(G11="","",VLOOKUP(G11,'Description sorts'!$B$2:$H$161,5,FALSE))</f>
        <v/>
      </c>
    </row>
    <row r="14" spans="1:9" ht="15" customHeight="1" x14ac:dyDescent="0.25">
      <c r="A14" s="4" t="s">
        <v>9</v>
      </c>
      <c r="B14" s="258" t="str">
        <f>IF(B11="","",VLOOKUP(B11,'Description sorts'!$B$2:$H$161,6,FALSE))</f>
        <v/>
      </c>
      <c r="C14" s="258"/>
      <c r="D14" s="259"/>
      <c r="E14" s="252"/>
      <c r="F14" s="4" t="s">
        <v>9</v>
      </c>
      <c r="G14" s="258" t="str">
        <f>IF(G11="","",VLOOKUP(G11,'Description sorts'!$B$2:$H$161,6,FALSE))</f>
        <v/>
      </c>
      <c r="H14" s="258"/>
      <c r="I14" s="259"/>
    </row>
    <row r="15" spans="1:9" x14ac:dyDescent="0.25">
      <c r="A15" s="4" t="s">
        <v>10</v>
      </c>
      <c r="B15" s="260"/>
      <c r="C15" s="261"/>
      <c r="D15" s="262"/>
      <c r="E15" s="252"/>
      <c r="F15" s="4" t="s">
        <v>10</v>
      </c>
      <c r="G15" s="260"/>
      <c r="H15" s="261"/>
      <c r="I15" s="262"/>
    </row>
    <row r="16" spans="1:9" ht="198" customHeight="1" thickBot="1" x14ac:dyDescent="0.3">
      <c r="A16" s="255" t="str">
        <f>IF(B11="","",VLOOKUP(B11,'Description sorts'!$B$2:$H$161,7,FALSE))</f>
        <v/>
      </c>
      <c r="B16" s="256"/>
      <c r="C16" s="256"/>
      <c r="D16" s="257"/>
      <c r="E16" s="252"/>
      <c r="F16" s="255" t="str">
        <f>IF(G11="","",VLOOKUP(G11,'Description sorts'!$B$2:$H$161,7,FALSE))</f>
        <v/>
      </c>
      <c r="G16" s="256"/>
      <c r="H16" s="256"/>
      <c r="I16" s="257"/>
    </row>
    <row r="17" spans="1:9" x14ac:dyDescent="0.25">
      <c r="A17" s="244"/>
      <c r="B17" s="244"/>
      <c r="C17" s="244"/>
      <c r="D17" s="244"/>
      <c r="E17" s="244"/>
      <c r="F17" s="244"/>
      <c r="G17" s="244"/>
      <c r="H17" s="244"/>
      <c r="I17" s="244"/>
    </row>
    <row r="18" spans="1:9" x14ac:dyDescent="0.25">
      <c r="A18" s="234"/>
      <c r="B18" s="234"/>
      <c r="C18" s="234"/>
      <c r="D18" s="234"/>
      <c r="E18" s="234"/>
      <c r="F18" s="234"/>
      <c r="G18" s="234"/>
      <c r="H18" s="234"/>
      <c r="I18" s="234"/>
    </row>
    <row r="19" spans="1:9" ht="15.75" thickBot="1" x14ac:dyDescent="0.3">
      <c r="A19" s="234"/>
      <c r="B19" s="234"/>
      <c r="C19" s="234"/>
      <c r="D19" s="234"/>
      <c r="E19" s="234"/>
      <c r="F19" s="234"/>
      <c r="G19" s="234"/>
      <c r="H19" s="234"/>
      <c r="I19" s="234"/>
    </row>
    <row r="20" spans="1:9" ht="15" customHeight="1" x14ac:dyDescent="0.25">
      <c r="A20" s="238" t="s">
        <v>4</v>
      </c>
      <c r="B20" s="253" t="str">
        <f>IF($G$2="","",VLOOKUP($G$2,'Liste de sorts'!$C$2:$M$25,7,FALSE))</f>
        <v/>
      </c>
      <c r="C20" s="253"/>
      <c r="D20" s="254"/>
      <c r="E20" s="263"/>
      <c r="F20" s="2" t="s">
        <v>4</v>
      </c>
      <c r="G20" s="253" t="str">
        <f>IF($G$2="","",VLOOKUP($G$2,'Liste de sorts'!$C$2:$M$25,8,FALSE))</f>
        <v/>
      </c>
      <c r="H20" s="253"/>
      <c r="I20" s="264"/>
    </row>
    <row r="21" spans="1:9" ht="15.75" thickBot="1" x14ac:dyDescent="0.3">
      <c r="A21" s="239" t="s">
        <v>5</v>
      </c>
      <c r="B21" s="5" t="str">
        <f>IF(B20="","",VLOOKUP(B20,'Description sorts'!$B$2:$H$161,2,FALSE))</f>
        <v/>
      </c>
      <c r="C21" s="6" t="s">
        <v>6</v>
      </c>
      <c r="D21" s="7" t="str">
        <f>IF(B20="","",VLOOKUP(B20,'Description sorts'!$B$2:$H$161,3,FALSE))</f>
        <v/>
      </c>
      <c r="E21" s="263"/>
      <c r="F21" s="4" t="s">
        <v>5</v>
      </c>
      <c r="G21" s="5" t="str">
        <f>IF(G20="","",VLOOKUP(G20,'Description sorts'!$B$2:$H$161,2,FALSE))</f>
        <v/>
      </c>
      <c r="H21" s="6" t="s">
        <v>6</v>
      </c>
      <c r="I21" s="240" t="str">
        <f>IF(G20="","",VLOOKUP(G20,'Description sorts'!$B$2:$H$161,3,FALSE))</f>
        <v/>
      </c>
    </row>
    <row r="22" spans="1:9" x14ac:dyDescent="0.25">
      <c r="A22" s="2" t="s">
        <v>7</v>
      </c>
      <c r="B22" s="10" t="str">
        <f>IF(B20="","",VLOOKUP(B20,'Description sorts'!$B$2:$H$161,4,FALSE))</f>
        <v/>
      </c>
      <c r="C22" s="245" t="s">
        <v>8</v>
      </c>
      <c r="D22" s="246" t="str">
        <f>IF(B20="","",VLOOKUP(B20,'Description sorts'!$B$2:$H$161,5,FALSE))</f>
        <v/>
      </c>
      <c r="E22" s="252"/>
      <c r="F22" s="2" t="s">
        <v>7</v>
      </c>
      <c r="G22" s="10" t="str">
        <f>IF(G20="","",VLOOKUP(G20,'Description sorts'!$B$2:$H$161,4,FALSE))</f>
        <v/>
      </c>
      <c r="H22" s="245" t="s">
        <v>8</v>
      </c>
      <c r="I22" s="246" t="str">
        <f>IF(G20="","",VLOOKUP(G20,'Description sorts'!$B$2:$H$161,5,FALSE))</f>
        <v/>
      </c>
    </row>
    <row r="23" spans="1:9" ht="30" customHeight="1" x14ac:dyDescent="0.25">
      <c r="A23" s="4" t="s">
        <v>9</v>
      </c>
      <c r="B23" s="258" t="str">
        <f>IF(B20="","",VLOOKUP(B20,'Description sorts'!$B$2:$H$161,6,FALSE))</f>
        <v/>
      </c>
      <c r="C23" s="258"/>
      <c r="D23" s="259"/>
      <c r="E23" s="252"/>
      <c r="F23" s="4" t="s">
        <v>9</v>
      </c>
      <c r="G23" s="258" t="str">
        <f>IF(G20="","",VLOOKUP(G20,'Description sorts'!$B$2:$H$161,6,FALSE))</f>
        <v/>
      </c>
      <c r="H23" s="258"/>
      <c r="I23" s="259"/>
    </row>
    <row r="24" spans="1:9" x14ac:dyDescent="0.25">
      <c r="A24" s="4" t="s">
        <v>10</v>
      </c>
      <c r="B24" s="260"/>
      <c r="C24" s="261"/>
      <c r="D24" s="262"/>
      <c r="E24" s="252"/>
      <c r="F24" s="4" t="s">
        <v>10</v>
      </c>
      <c r="G24" s="260"/>
      <c r="H24" s="261"/>
      <c r="I24" s="262"/>
    </row>
    <row r="25" spans="1:9" ht="198" customHeight="1" thickBot="1" x14ac:dyDescent="0.3">
      <c r="A25" s="255" t="str">
        <f>IF(B20="","",VLOOKUP(B20,'Description sorts'!$B$2:$H$161,7,FALSE))</f>
        <v/>
      </c>
      <c r="B25" s="256"/>
      <c r="C25" s="256"/>
      <c r="D25" s="257"/>
      <c r="E25" s="252"/>
      <c r="F25" s="255" t="str">
        <f>IF(G20="","",VLOOKUP(G20,'Description sorts'!$B$2:$H$161,7,FALSE))</f>
        <v/>
      </c>
      <c r="G25" s="256"/>
      <c r="H25" s="256"/>
      <c r="I25" s="257"/>
    </row>
    <row r="26" spans="1:9" ht="15.75" thickBot="1" x14ac:dyDescent="0.3">
      <c r="A26" s="252"/>
      <c r="B26" s="252"/>
      <c r="C26" s="252"/>
      <c r="D26" s="252"/>
      <c r="E26" s="252"/>
      <c r="F26" s="252"/>
      <c r="G26" s="252"/>
      <c r="H26" s="252"/>
      <c r="I26" s="252"/>
    </row>
    <row r="27" spans="1:9" ht="15" customHeight="1" x14ac:dyDescent="0.25">
      <c r="A27" s="2" t="s">
        <v>4</v>
      </c>
      <c r="B27" s="253" t="str">
        <f>IF($G$2="","",VLOOKUP($G$2,'Liste de sorts'!$C$2:$M$25,9,FALSE))</f>
        <v/>
      </c>
      <c r="C27" s="253"/>
      <c r="D27" s="254"/>
      <c r="E27" s="252"/>
      <c r="F27" s="2" t="s">
        <v>4</v>
      </c>
      <c r="G27" s="253" t="str">
        <f>IF($G$2="","",VLOOKUP($G$2,'Liste de sorts'!$C$2:$M$25,10,FALSE))</f>
        <v/>
      </c>
      <c r="H27" s="253"/>
      <c r="I27" s="254"/>
    </row>
    <row r="28" spans="1:9" x14ac:dyDescent="0.25">
      <c r="A28" s="4" t="s">
        <v>5</v>
      </c>
      <c r="B28" s="5" t="str">
        <f>IF(B27="","",VLOOKUP(B27,'Description sorts'!$B$2:$H$161,2,FALSE))</f>
        <v/>
      </c>
      <c r="C28" s="6" t="s">
        <v>6</v>
      </c>
      <c r="D28" s="7" t="str">
        <f>IF(B27="","",VLOOKUP(B27,'Description sorts'!$B$2:$H$161,3,FALSE))</f>
        <v/>
      </c>
      <c r="E28" s="252"/>
      <c r="F28" s="4" t="s">
        <v>5</v>
      </c>
      <c r="G28" s="5" t="str">
        <f>IF(G27="","",VLOOKUP(G27,'Description sorts'!$B$2:$H$161,2,FALSE))</f>
        <v/>
      </c>
      <c r="H28" s="6" t="s">
        <v>6</v>
      </c>
      <c r="I28" s="7" t="str">
        <f>IF(G27="","",VLOOKUP(G27,'Description sorts'!$B$2:$H$161,3,FALSE))</f>
        <v/>
      </c>
    </row>
    <row r="29" spans="1:9" x14ac:dyDescent="0.25">
      <c r="A29" s="4" t="s">
        <v>7</v>
      </c>
      <c r="B29" s="8" t="str">
        <f>IF(B27="","",VLOOKUP(B27,'Description sorts'!$B$2:$H$161,4,FALSE))</f>
        <v/>
      </c>
      <c r="C29" s="6" t="s">
        <v>8</v>
      </c>
      <c r="D29" s="9" t="str">
        <f>IF(B27="","",VLOOKUP(B27,'Description sorts'!$B$2:$H$161,5,FALSE))</f>
        <v/>
      </c>
      <c r="E29" s="252"/>
      <c r="F29" s="4" t="s">
        <v>7</v>
      </c>
      <c r="G29" s="8" t="str">
        <f>IF(G27="","",VLOOKUP(G27,'Description sorts'!$B$2:$H$161,4,FALSE))</f>
        <v/>
      </c>
      <c r="H29" s="6" t="s">
        <v>8</v>
      </c>
      <c r="I29" s="9" t="str">
        <f>IF(G27="","",VLOOKUP(G27,'Description sorts'!$B$2:$H$161,5,FALSE))</f>
        <v/>
      </c>
    </row>
    <row r="30" spans="1:9" ht="30" customHeight="1" x14ac:dyDescent="0.25">
      <c r="A30" s="4" t="s">
        <v>9</v>
      </c>
      <c r="B30" s="258" t="str">
        <f>IF(B27="","",VLOOKUP(B27,'Description sorts'!$B$2:$H$161,6,FALSE))</f>
        <v/>
      </c>
      <c r="C30" s="258"/>
      <c r="D30" s="259"/>
      <c r="E30" s="252"/>
      <c r="F30" s="4" t="s">
        <v>9</v>
      </c>
      <c r="G30" s="258" t="str">
        <f>IF(G27="","",VLOOKUP(G27,'Description sorts'!$B$2:$H$161,6,FALSE))</f>
        <v/>
      </c>
      <c r="H30" s="258"/>
      <c r="I30" s="259"/>
    </row>
    <row r="31" spans="1:9" x14ac:dyDescent="0.25">
      <c r="A31" s="4" t="s">
        <v>10</v>
      </c>
      <c r="B31" s="260"/>
      <c r="C31" s="261"/>
      <c r="D31" s="262"/>
      <c r="E31" s="252"/>
      <c r="F31" s="4" t="s">
        <v>10</v>
      </c>
      <c r="G31" s="260"/>
      <c r="H31" s="261"/>
      <c r="I31" s="262"/>
    </row>
    <row r="32" spans="1:9" ht="198" customHeight="1" thickBot="1" x14ac:dyDescent="0.3">
      <c r="A32" s="255" t="str">
        <f>IF(B27="","",VLOOKUP(B27,'Description sorts'!$B$2:$H$161,7,FALSE))</f>
        <v/>
      </c>
      <c r="B32" s="256"/>
      <c r="C32" s="256"/>
      <c r="D32" s="257"/>
      <c r="E32" s="252"/>
      <c r="F32" s="255" t="str">
        <f>IF(G27="","",VLOOKUP(G27,'Description sorts'!$B$2:$H$161,7,FALSE))</f>
        <v/>
      </c>
      <c r="G32" s="256"/>
      <c r="H32" s="256"/>
      <c r="I32" s="257"/>
    </row>
    <row r="33" spans="1:9" x14ac:dyDescent="0.25">
      <c r="A33" s="252"/>
      <c r="B33" s="252"/>
      <c r="C33" s="252"/>
      <c r="D33" s="252"/>
      <c r="E33" s="252"/>
      <c r="F33" s="252"/>
      <c r="G33" s="252"/>
      <c r="H33" s="252"/>
      <c r="I33" s="252"/>
    </row>
    <row r="34" spans="1:9" x14ac:dyDescent="0.25">
      <c r="A34" s="234"/>
      <c r="B34" s="234"/>
      <c r="C34" s="234"/>
      <c r="D34" s="234"/>
      <c r="E34" s="234"/>
      <c r="F34" s="234"/>
      <c r="G34" s="234"/>
      <c r="H34" s="234"/>
      <c r="I34" s="234"/>
    </row>
    <row r="35" spans="1:9" x14ac:dyDescent="0.25">
      <c r="A35" s="234"/>
      <c r="B35" s="234"/>
      <c r="C35" s="234"/>
      <c r="D35" s="234"/>
      <c r="E35" s="234"/>
      <c r="F35" s="234"/>
      <c r="G35" s="234"/>
      <c r="H35" s="234"/>
      <c r="I35" s="234"/>
    </row>
    <row r="36" spans="1:9" x14ac:dyDescent="0.25">
      <c r="A36" s="234"/>
      <c r="B36" s="234"/>
      <c r="C36" s="234"/>
      <c r="D36" s="234"/>
      <c r="E36" s="234"/>
      <c r="F36" s="234"/>
      <c r="G36" s="234"/>
      <c r="H36" s="234"/>
      <c r="I36" s="234"/>
    </row>
    <row r="37" spans="1:9" x14ac:dyDescent="0.25">
      <c r="A37" s="234"/>
      <c r="B37" s="234"/>
      <c r="C37" s="234"/>
      <c r="D37" s="234"/>
      <c r="E37" s="234"/>
      <c r="F37" s="234"/>
      <c r="G37" s="234"/>
      <c r="H37" s="234"/>
      <c r="I37" s="234"/>
    </row>
    <row r="38" spans="1:9" x14ac:dyDescent="0.25">
      <c r="A38" s="234"/>
      <c r="B38" s="234"/>
      <c r="C38" s="234"/>
      <c r="D38" s="234"/>
      <c r="E38" s="234"/>
      <c r="F38" s="234"/>
      <c r="G38" s="234"/>
      <c r="H38" s="234"/>
      <c r="I38" s="234"/>
    </row>
    <row r="39" spans="1:9" ht="15.75" thickBot="1" x14ac:dyDescent="0.3">
      <c r="A39" s="234"/>
      <c r="B39" s="234"/>
      <c r="C39" s="234"/>
      <c r="D39" s="234"/>
      <c r="E39" s="234"/>
      <c r="F39" s="234"/>
      <c r="G39" s="234"/>
      <c r="H39" s="234"/>
      <c r="I39" s="234"/>
    </row>
    <row r="40" spans="1:9" ht="15" customHeight="1" x14ac:dyDescent="0.25">
      <c r="A40" s="2" t="s">
        <v>4</v>
      </c>
      <c r="B40" s="253" t="str">
        <f>IF($G$2="","",VLOOKUP($G$2,'Liste de sorts'!$C$2:$M$25,11,FALSE))</f>
        <v/>
      </c>
      <c r="C40" s="253"/>
      <c r="D40" s="254"/>
      <c r="E40" s="252"/>
      <c r="F40" s="2" t="s">
        <v>4</v>
      </c>
      <c r="G40" s="253" t="str">
        <f>IF($G$2="","",VLOOKUP($G$2,'Liste de sorts'!$C$2:$M$25,11,FALSE))</f>
        <v/>
      </c>
      <c r="H40" s="253"/>
      <c r="I40" s="254"/>
    </row>
    <row r="41" spans="1:9" x14ac:dyDescent="0.25">
      <c r="A41" s="4" t="s">
        <v>5</v>
      </c>
      <c r="B41" s="5" t="str">
        <f>IF(B40="","",VLOOKUP(B40,'Description sorts'!$B$2:$H$161,2,FALSE))</f>
        <v/>
      </c>
      <c r="C41" s="6" t="s">
        <v>6</v>
      </c>
      <c r="D41" s="7" t="str">
        <f>IF(B40="","",VLOOKUP(B40,'Description sorts'!$B$2:$H$161,3,FALSE))</f>
        <v/>
      </c>
      <c r="E41" s="252"/>
      <c r="F41" s="4" t="s">
        <v>5</v>
      </c>
      <c r="G41" s="5" t="str">
        <f>IF(G40="","",VLOOKUP(G40,'Description sorts'!$B$2:$H$161,2,FALSE))</f>
        <v/>
      </c>
      <c r="H41" s="6" t="s">
        <v>6</v>
      </c>
      <c r="I41" s="7" t="str">
        <f>IF(G40="","",VLOOKUP(G40,'Description sorts'!$B$2:$H$161,3,FALSE))</f>
        <v/>
      </c>
    </row>
    <row r="42" spans="1:9" x14ac:dyDescent="0.25">
      <c r="A42" s="4" t="s">
        <v>7</v>
      </c>
      <c r="B42" s="8" t="str">
        <f>IF(B40="","",VLOOKUP(B40,'Description sorts'!$B$2:$H$161,4,FALSE))</f>
        <v/>
      </c>
      <c r="C42" s="6" t="s">
        <v>8</v>
      </c>
      <c r="D42" s="9" t="str">
        <f>IF(B40="","",VLOOKUP(B40,'Description sorts'!$B$2:$H$161,5,FALSE))</f>
        <v/>
      </c>
      <c r="E42" s="252"/>
      <c r="F42" s="4" t="s">
        <v>7</v>
      </c>
      <c r="G42" s="8" t="str">
        <f>IF(G40="","",VLOOKUP(G40,'Description sorts'!$B$2:$H$161,4,FALSE))</f>
        <v/>
      </c>
      <c r="H42" s="6" t="s">
        <v>8</v>
      </c>
      <c r="I42" s="9" t="str">
        <f>IF(G40="","",VLOOKUP(G40,'Description sorts'!$B$2:$H$161,5,FALSE))</f>
        <v/>
      </c>
    </row>
    <row r="43" spans="1:9" ht="30" customHeight="1" x14ac:dyDescent="0.25">
      <c r="A43" s="4" t="s">
        <v>9</v>
      </c>
      <c r="B43" s="258" t="str">
        <f>IF(B40="","",VLOOKUP(B40,'Description sorts'!$B$2:$H$161,6,FALSE))</f>
        <v/>
      </c>
      <c r="C43" s="258"/>
      <c r="D43" s="259"/>
      <c r="E43" s="252"/>
      <c r="F43" s="4" t="s">
        <v>9</v>
      </c>
      <c r="G43" s="258" t="str">
        <f>IF(G40="","",VLOOKUP(G40,'Description sorts'!$B$2:$H$161,6,FALSE))</f>
        <v/>
      </c>
      <c r="H43" s="258"/>
      <c r="I43" s="259"/>
    </row>
    <row r="44" spans="1:9" x14ac:dyDescent="0.25">
      <c r="A44" s="4" t="s">
        <v>10</v>
      </c>
      <c r="B44" s="260"/>
      <c r="C44" s="261"/>
      <c r="D44" s="262"/>
      <c r="E44" s="252"/>
      <c r="F44" s="4" t="s">
        <v>10</v>
      </c>
      <c r="G44" s="260"/>
      <c r="H44" s="261"/>
      <c r="I44" s="262"/>
    </row>
    <row r="45" spans="1:9" ht="198" customHeight="1" thickBot="1" x14ac:dyDescent="0.3">
      <c r="A45" s="255" t="str">
        <f>IF(B40="","",VLOOKUP(B40,'Description sorts'!$B$2:$H$161,7,FALSE))</f>
        <v/>
      </c>
      <c r="B45" s="256"/>
      <c r="C45" s="256"/>
      <c r="D45" s="257"/>
      <c r="E45" s="252"/>
      <c r="F45" s="255" t="str">
        <f>IF(G40="","",VLOOKUP(G40,'Description sorts'!$B$2:$H$161,7,FALSE))</f>
        <v/>
      </c>
      <c r="G45" s="256"/>
      <c r="H45" s="256"/>
      <c r="I45" s="257"/>
    </row>
    <row r="46" spans="1:9" ht="15.75" thickBot="1" x14ac:dyDescent="0.3">
      <c r="A46" s="252"/>
      <c r="B46" s="252"/>
      <c r="C46" s="252"/>
      <c r="D46" s="252"/>
      <c r="E46" s="252"/>
      <c r="F46" s="252"/>
      <c r="G46" s="252"/>
      <c r="H46" s="252"/>
      <c r="I46" s="252"/>
    </row>
    <row r="47" spans="1:9" x14ac:dyDescent="0.25">
      <c r="A47" s="2" t="s">
        <v>4</v>
      </c>
      <c r="B47" s="253"/>
      <c r="C47" s="253"/>
      <c r="D47" s="254"/>
      <c r="E47" s="252"/>
      <c r="F47" s="2" t="s">
        <v>4</v>
      </c>
      <c r="G47" s="253"/>
      <c r="H47" s="253"/>
      <c r="I47" s="254"/>
    </row>
    <row r="48" spans="1:9" x14ac:dyDescent="0.25">
      <c r="A48" s="4" t="s">
        <v>5</v>
      </c>
      <c r="B48" s="5" t="str">
        <f>IF(B47="","",VLOOKUP(B47,'Description sorts'!$B$2:$H$161,2,FALSE))</f>
        <v/>
      </c>
      <c r="C48" s="6" t="s">
        <v>6</v>
      </c>
      <c r="D48" s="7" t="str">
        <f>IF(B47="","",VLOOKUP(B47,'Description sorts'!$B$2:$H$161,3,FALSE))</f>
        <v/>
      </c>
      <c r="E48" s="252"/>
      <c r="F48" s="4" t="s">
        <v>5</v>
      </c>
      <c r="G48" s="5" t="str">
        <f>IF(G47="","",VLOOKUP(G47,'Description sorts'!$B$2:$H$161,2,FALSE))</f>
        <v/>
      </c>
      <c r="H48" s="6" t="s">
        <v>6</v>
      </c>
      <c r="I48" s="7" t="str">
        <f>IF(G47="","",VLOOKUP(G47,'Description sorts'!$B$2:$H$161,3,FALSE))</f>
        <v/>
      </c>
    </row>
    <row r="49" spans="1:9" x14ac:dyDescent="0.25">
      <c r="A49" s="4" t="s">
        <v>7</v>
      </c>
      <c r="B49" s="8" t="str">
        <f>IF(B47="","",VLOOKUP(B47,'Description sorts'!$B$2:$H$161,4,FALSE))</f>
        <v/>
      </c>
      <c r="C49" s="6" t="s">
        <v>8</v>
      </c>
      <c r="D49" s="9" t="str">
        <f>IF(B47="","",VLOOKUP(B47,'Description sorts'!$B$2:$H$161,5,FALSE))</f>
        <v/>
      </c>
      <c r="E49" s="252"/>
      <c r="F49" s="4" t="s">
        <v>7</v>
      </c>
      <c r="G49" s="8" t="str">
        <f>IF(G47="","",VLOOKUP(G47,'Description sorts'!$B$2:$H$161,4,FALSE))</f>
        <v/>
      </c>
      <c r="H49" s="6" t="s">
        <v>8</v>
      </c>
      <c r="I49" s="9" t="str">
        <f>IF(G47="","",VLOOKUP(G47,'Description sorts'!$B$2:$H$161,5,FALSE))</f>
        <v/>
      </c>
    </row>
    <row r="50" spans="1:9" ht="30" customHeight="1" x14ac:dyDescent="0.25">
      <c r="A50" s="4" t="s">
        <v>9</v>
      </c>
      <c r="B50" s="258" t="str">
        <f>IF(B47="","",VLOOKUP(B47,'Description sorts'!$B$2:$H$161,6,FALSE))</f>
        <v/>
      </c>
      <c r="C50" s="258"/>
      <c r="D50" s="259"/>
      <c r="E50" s="252"/>
      <c r="F50" s="4" t="s">
        <v>9</v>
      </c>
      <c r="G50" s="258" t="str">
        <f>IF(G47="","",VLOOKUP(G47,'Description sorts'!$B$2:$H$161,6,FALSE))</f>
        <v/>
      </c>
      <c r="H50" s="258"/>
      <c r="I50" s="259"/>
    </row>
    <row r="51" spans="1:9" x14ac:dyDescent="0.25">
      <c r="A51" s="4" t="s">
        <v>10</v>
      </c>
      <c r="B51" s="260"/>
      <c r="C51" s="261"/>
      <c r="D51" s="262"/>
      <c r="E51" s="252"/>
      <c r="F51" s="4" t="s">
        <v>10</v>
      </c>
      <c r="G51" s="260"/>
      <c r="H51" s="261"/>
      <c r="I51" s="262"/>
    </row>
    <row r="52" spans="1:9" ht="183" customHeight="1" thickBot="1" x14ac:dyDescent="0.3">
      <c r="A52" s="255" t="str">
        <f>IF(B47="","",VLOOKUP(B47,'Description sorts'!$B$2:$H$161,7,FALSE))</f>
        <v/>
      </c>
      <c r="B52" s="256"/>
      <c r="C52" s="256"/>
      <c r="D52" s="257"/>
      <c r="E52" s="252"/>
      <c r="F52" s="255" t="str">
        <f>IF(G47="","",VLOOKUP(G47,'Description sorts'!$B$2:$H$161,7,FALSE))</f>
        <v/>
      </c>
      <c r="G52" s="256"/>
      <c r="H52" s="256"/>
      <c r="I52" s="257"/>
    </row>
    <row r="53" spans="1:9" x14ac:dyDescent="0.25">
      <c r="A53" s="252"/>
      <c r="B53" s="252"/>
      <c r="C53" s="252"/>
      <c r="D53" s="252"/>
      <c r="E53" s="252"/>
      <c r="F53" s="252"/>
      <c r="G53" s="252"/>
      <c r="H53" s="252"/>
      <c r="I53" s="252"/>
    </row>
    <row r="54" spans="1:9" x14ac:dyDescent="0.25">
      <c r="A54" s="234"/>
      <c r="B54" s="234"/>
      <c r="C54" s="234"/>
      <c r="D54" s="234"/>
      <c r="E54" s="234"/>
      <c r="F54" s="234"/>
      <c r="G54" s="234"/>
      <c r="H54" s="234"/>
      <c r="I54" s="234"/>
    </row>
    <row r="55" spans="1:9" x14ac:dyDescent="0.25">
      <c r="A55" s="234"/>
      <c r="B55" s="234"/>
      <c r="C55" s="234"/>
      <c r="D55" s="234"/>
      <c r="E55" s="234"/>
      <c r="F55" s="234"/>
      <c r="G55" s="234"/>
      <c r="H55" s="234"/>
      <c r="I55" s="234"/>
    </row>
    <row r="56" spans="1:9" x14ac:dyDescent="0.25">
      <c r="A56" s="234"/>
      <c r="B56" s="234"/>
      <c r="C56" s="234"/>
      <c r="D56" s="234"/>
      <c r="E56" s="234"/>
      <c r="F56" s="234"/>
      <c r="G56" s="234"/>
      <c r="H56" s="234"/>
      <c r="I56" s="234"/>
    </row>
    <row r="57" spans="1:9" x14ac:dyDescent="0.25">
      <c r="A57" s="234"/>
      <c r="B57" s="234"/>
      <c r="C57" s="234"/>
      <c r="D57" s="234"/>
      <c r="E57" s="234"/>
      <c r="F57" s="234"/>
      <c r="G57" s="234"/>
      <c r="H57" s="234"/>
      <c r="I57" s="234"/>
    </row>
    <row r="58" spans="1:9" x14ac:dyDescent="0.25">
      <c r="A58" s="234"/>
      <c r="B58" s="234"/>
      <c r="C58" s="234"/>
      <c r="D58" s="234"/>
      <c r="E58" s="234"/>
      <c r="F58" s="234"/>
      <c r="G58" s="234"/>
      <c r="H58" s="234"/>
      <c r="I58" s="234"/>
    </row>
    <row r="59" spans="1:9" x14ac:dyDescent="0.25">
      <c r="A59" s="234"/>
      <c r="B59" s="234"/>
      <c r="C59" s="234"/>
      <c r="D59" s="234"/>
      <c r="E59" s="234"/>
      <c r="F59" s="234"/>
      <c r="G59" s="234"/>
      <c r="H59" s="234"/>
      <c r="I59" s="234"/>
    </row>
    <row r="60" spans="1:9" ht="15.75" thickBot="1" x14ac:dyDescent="0.3">
      <c r="A60" s="234"/>
      <c r="B60" s="234"/>
      <c r="C60" s="234"/>
      <c r="D60" s="234"/>
      <c r="E60" s="234"/>
      <c r="F60" s="234"/>
      <c r="G60" s="234"/>
      <c r="H60" s="234"/>
      <c r="I60" s="234"/>
    </row>
    <row r="61" spans="1:9" x14ac:dyDescent="0.25">
      <c r="A61" s="2" t="s">
        <v>4</v>
      </c>
      <c r="B61" s="253"/>
      <c r="C61" s="253"/>
      <c r="D61" s="254"/>
      <c r="E61" s="252"/>
      <c r="F61" s="2" t="s">
        <v>4</v>
      </c>
      <c r="G61" s="253"/>
      <c r="H61" s="253"/>
      <c r="I61" s="254"/>
    </row>
    <row r="62" spans="1:9" x14ac:dyDescent="0.25">
      <c r="A62" s="4" t="s">
        <v>5</v>
      </c>
      <c r="B62" s="5" t="str">
        <f>IF(B61="","",VLOOKUP(B61,'Description sorts'!$B$2:$H$161,2,FALSE))</f>
        <v/>
      </c>
      <c r="C62" s="6" t="s">
        <v>6</v>
      </c>
      <c r="D62" s="7" t="str">
        <f>IF(B61="","",VLOOKUP(B61,'Description sorts'!$B$2:$H$161,3,FALSE))</f>
        <v/>
      </c>
      <c r="E62" s="252"/>
      <c r="F62" s="4" t="s">
        <v>5</v>
      </c>
      <c r="G62" s="5" t="str">
        <f>IF(G61="","",VLOOKUP(G61,'Description sorts'!$B$2:$H$161,2,FALSE))</f>
        <v/>
      </c>
      <c r="H62" s="6" t="s">
        <v>6</v>
      </c>
      <c r="I62" s="7" t="str">
        <f>IF(G61="","",VLOOKUP(G61,'Description sorts'!$B$2:$H$161,3,FALSE))</f>
        <v/>
      </c>
    </row>
    <row r="63" spans="1:9" x14ac:dyDescent="0.25">
      <c r="A63" s="4" t="s">
        <v>7</v>
      </c>
      <c r="B63" s="8" t="str">
        <f>IF(B61="","",VLOOKUP(B61,'Description sorts'!$B$2:$H$161,4,FALSE))</f>
        <v/>
      </c>
      <c r="C63" s="6" t="s">
        <v>8</v>
      </c>
      <c r="D63" s="9" t="str">
        <f>IF(B61="","",VLOOKUP(B61,'Description sorts'!$B$2:$H$161,5,FALSE))</f>
        <v/>
      </c>
      <c r="E63" s="252"/>
      <c r="F63" s="4" t="s">
        <v>7</v>
      </c>
      <c r="G63" s="8" t="str">
        <f>IF(G61="","",VLOOKUP(G61,'Description sorts'!$B$2:$H$161,4,FALSE))</f>
        <v/>
      </c>
      <c r="H63" s="6" t="s">
        <v>8</v>
      </c>
      <c r="I63" s="9" t="str">
        <f>IF(G61="","",VLOOKUP(G61,'Description sorts'!$B$2:$H$161,5,FALSE))</f>
        <v/>
      </c>
    </row>
    <row r="64" spans="1:9" ht="30" customHeight="1" x14ac:dyDescent="0.25">
      <c r="A64" s="4" t="s">
        <v>9</v>
      </c>
      <c r="B64" s="258" t="str">
        <f>IF(B61="","",VLOOKUP(B61,'Description sorts'!$B$2:$H$161,6,FALSE))</f>
        <v/>
      </c>
      <c r="C64" s="258"/>
      <c r="D64" s="259"/>
      <c r="E64" s="252"/>
      <c r="F64" s="4" t="s">
        <v>9</v>
      </c>
      <c r="G64" s="258" t="str">
        <f>IF(G61="","",VLOOKUP(G61,'Description sorts'!$B$2:$H$161,6,FALSE))</f>
        <v/>
      </c>
      <c r="H64" s="258"/>
      <c r="I64" s="259"/>
    </row>
    <row r="65" spans="1:9" x14ac:dyDescent="0.25">
      <c r="A65" s="4" t="s">
        <v>10</v>
      </c>
      <c r="B65" s="260"/>
      <c r="C65" s="261"/>
      <c r="D65" s="262"/>
      <c r="E65" s="252"/>
      <c r="F65" s="4" t="s">
        <v>10</v>
      </c>
      <c r="G65" s="260"/>
      <c r="H65" s="261"/>
      <c r="I65" s="262"/>
    </row>
    <row r="66" spans="1:9" ht="198" customHeight="1" thickBot="1" x14ac:dyDescent="0.3">
      <c r="A66" s="255" t="str">
        <f>IF(B61="","",VLOOKUP(B61,'Description sorts'!$B$2:$H$161,7,FALSE))</f>
        <v/>
      </c>
      <c r="B66" s="256"/>
      <c r="C66" s="256"/>
      <c r="D66" s="257"/>
      <c r="E66" s="252"/>
      <c r="F66" s="255" t="str">
        <f>IF(G61="","",VLOOKUP(G61,'Description sorts'!$B$2:$H$161,7,FALSE))</f>
        <v/>
      </c>
      <c r="G66" s="256"/>
      <c r="H66" s="256"/>
      <c r="I66" s="257"/>
    </row>
    <row r="67" spans="1:9" ht="15.75" thickBot="1" x14ac:dyDescent="0.3">
      <c r="A67" s="252"/>
      <c r="B67" s="252"/>
      <c r="C67" s="252"/>
      <c r="D67" s="252"/>
      <c r="E67" s="252"/>
      <c r="F67" s="252"/>
      <c r="G67" s="252"/>
      <c r="H67" s="252"/>
      <c r="I67" s="252"/>
    </row>
    <row r="68" spans="1:9" x14ac:dyDescent="0.25">
      <c r="A68" s="2" t="s">
        <v>4</v>
      </c>
      <c r="B68" s="253"/>
      <c r="C68" s="253"/>
      <c r="D68" s="254"/>
      <c r="E68" s="252"/>
      <c r="F68" s="2" t="s">
        <v>4</v>
      </c>
      <c r="G68" s="253"/>
      <c r="H68" s="253"/>
      <c r="I68" s="254"/>
    </row>
    <row r="69" spans="1:9" x14ac:dyDescent="0.25">
      <c r="A69" s="4" t="s">
        <v>5</v>
      </c>
      <c r="B69" s="5" t="str">
        <f>IF(B68="","",VLOOKUP(B68,'Description sorts'!$B$2:$H$161,2,FALSE))</f>
        <v/>
      </c>
      <c r="C69" s="6" t="s">
        <v>6</v>
      </c>
      <c r="D69" s="7" t="str">
        <f>IF(B68="","",VLOOKUP(B68,'Description sorts'!$B$2:$H$161,3,FALSE))</f>
        <v/>
      </c>
      <c r="E69" s="252"/>
      <c r="F69" s="4" t="s">
        <v>5</v>
      </c>
      <c r="G69" s="5" t="str">
        <f>IF(G68="","",VLOOKUP(G68,'Description sorts'!$B$2:$H$161,2,FALSE))</f>
        <v/>
      </c>
      <c r="H69" s="6" t="s">
        <v>6</v>
      </c>
      <c r="I69" s="7" t="str">
        <f>IF(G68="","",VLOOKUP(G68,'Description sorts'!$B$2:$H$161,3,FALSE))</f>
        <v/>
      </c>
    </row>
    <row r="70" spans="1:9" x14ac:dyDescent="0.25">
      <c r="A70" s="4" t="s">
        <v>7</v>
      </c>
      <c r="B70" s="8" t="str">
        <f>IF(B68="","",VLOOKUP(B68,'Description sorts'!$B$2:$H$161,4,FALSE))</f>
        <v/>
      </c>
      <c r="C70" s="6" t="s">
        <v>8</v>
      </c>
      <c r="D70" s="9" t="str">
        <f>IF(B68="","",VLOOKUP(B68,'Description sorts'!$B$2:$H$161,5,FALSE))</f>
        <v/>
      </c>
      <c r="E70" s="252"/>
      <c r="F70" s="4" t="s">
        <v>7</v>
      </c>
      <c r="G70" s="8" t="str">
        <f>IF(G68="","",VLOOKUP(G68,'Description sorts'!$B$2:$H$161,4,FALSE))</f>
        <v/>
      </c>
      <c r="H70" s="6" t="s">
        <v>8</v>
      </c>
      <c r="I70" s="9" t="str">
        <f>IF(G68="","",VLOOKUP(G68,'Description sorts'!$B$2:$H$161,5,FALSE))</f>
        <v/>
      </c>
    </row>
    <row r="71" spans="1:9" ht="30" customHeight="1" x14ac:dyDescent="0.25">
      <c r="A71" s="4" t="s">
        <v>9</v>
      </c>
      <c r="B71" s="258" t="str">
        <f>IF(B68="","",VLOOKUP(B68,'Description sorts'!$B$2:$H$161,6,FALSE))</f>
        <v/>
      </c>
      <c r="C71" s="258"/>
      <c r="D71" s="259"/>
      <c r="E71" s="252"/>
      <c r="F71" s="4" t="s">
        <v>9</v>
      </c>
      <c r="G71" s="258" t="str">
        <f>IF(G68="","",VLOOKUP(G68,'Description sorts'!$B$2:$H$161,6,FALSE))</f>
        <v/>
      </c>
      <c r="H71" s="258"/>
      <c r="I71" s="259"/>
    </row>
    <row r="72" spans="1:9" x14ac:dyDescent="0.25">
      <c r="A72" s="4" t="s">
        <v>10</v>
      </c>
      <c r="B72" s="260"/>
      <c r="C72" s="261"/>
      <c r="D72" s="262"/>
      <c r="E72" s="252"/>
      <c r="F72" s="4" t="s">
        <v>10</v>
      </c>
      <c r="G72" s="260"/>
      <c r="H72" s="261"/>
      <c r="I72" s="262"/>
    </row>
    <row r="73" spans="1:9" ht="198" customHeight="1" thickBot="1" x14ac:dyDescent="0.3">
      <c r="A73" s="255" t="str">
        <f>IF(B68="","",VLOOKUP(B68,'Description sorts'!$B$2:$H$161,7,FALSE))</f>
        <v/>
      </c>
      <c r="B73" s="256"/>
      <c r="C73" s="256"/>
      <c r="D73" s="257"/>
      <c r="E73" s="252"/>
      <c r="F73" s="255" t="str">
        <f>IF(G68="","",VLOOKUP(G68,'Description sorts'!$B$2:$H$161,7,FALSE))</f>
        <v/>
      </c>
      <c r="G73" s="256"/>
      <c r="H73" s="256"/>
      <c r="I73" s="257"/>
    </row>
    <row r="74" spans="1:9" x14ac:dyDescent="0.25">
      <c r="A74" s="236"/>
      <c r="B74" s="236"/>
      <c r="C74" s="236"/>
      <c r="D74" s="236"/>
      <c r="E74" s="234"/>
      <c r="F74" s="236"/>
      <c r="G74" s="236"/>
      <c r="H74" s="236"/>
      <c r="I74" s="236"/>
    </row>
    <row r="75" spans="1:9" x14ac:dyDescent="0.25">
      <c r="A75" s="236"/>
      <c r="B75" s="236"/>
      <c r="C75" s="236"/>
      <c r="D75" s="236"/>
      <c r="E75" s="234"/>
      <c r="F75" s="236"/>
      <c r="G75" s="236"/>
      <c r="H75" s="236"/>
      <c r="I75" s="236"/>
    </row>
    <row r="76" spans="1:9" x14ac:dyDescent="0.25">
      <c r="A76" s="236"/>
      <c r="B76" s="236"/>
      <c r="C76" s="236"/>
      <c r="D76" s="236"/>
      <c r="E76" s="234"/>
      <c r="F76" s="236"/>
      <c r="G76" s="236"/>
      <c r="H76" s="236"/>
      <c r="I76" s="236"/>
    </row>
    <row r="77" spans="1:9" x14ac:dyDescent="0.25">
      <c r="A77" s="236"/>
      <c r="B77" s="236"/>
      <c r="C77" s="236"/>
      <c r="D77" s="236"/>
      <c r="E77" s="234"/>
      <c r="F77" s="236"/>
      <c r="G77" s="236"/>
      <c r="H77" s="236"/>
      <c r="I77" s="236"/>
    </row>
    <row r="78" spans="1:9" x14ac:dyDescent="0.25">
      <c r="A78" s="236"/>
      <c r="B78" s="236"/>
      <c r="C78" s="236"/>
      <c r="D78" s="236"/>
      <c r="E78" s="234"/>
      <c r="F78" s="236"/>
      <c r="G78" s="236"/>
      <c r="H78" s="236"/>
      <c r="I78" s="236"/>
    </row>
    <row r="79" spans="1:9" x14ac:dyDescent="0.25">
      <c r="A79" s="236"/>
      <c r="B79" s="236"/>
      <c r="C79" s="236"/>
      <c r="D79" s="236"/>
      <c r="E79" s="234"/>
      <c r="F79" s="236"/>
      <c r="G79" s="236"/>
      <c r="H79" s="236"/>
      <c r="I79" s="236"/>
    </row>
    <row r="80" spans="1:9" x14ac:dyDescent="0.25">
      <c r="A80" s="236"/>
      <c r="B80" s="236"/>
      <c r="C80" s="236"/>
      <c r="D80" s="236"/>
      <c r="E80" s="234"/>
      <c r="F80" s="236"/>
      <c r="G80" s="236"/>
      <c r="H80" s="236"/>
      <c r="I80" s="236"/>
    </row>
    <row r="81" spans="1:9" ht="15.75" thickBot="1" x14ac:dyDescent="0.3">
      <c r="A81" s="244"/>
      <c r="B81" s="244"/>
      <c r="C81" s="244"/>
      <c r="D81" s="244"/>
      <c r="E81" s="244"/>
      <c r="F81" s="244"/>
      <c r="G81" s="244"/>
      <c r="H81" s="244"/>
      <c r="I81" s="244"/>
    </row>
    <row r="82" spans="1:9" x14ac:dyDescent="0.25">
      <c r="A82" s="2" t="s">
        <v>4</v>
      </c>
      <c r="B82" s="253"/>
      <c r="C82" s="253"/>
      <c r="D82" s="254"/>
      <c r="E82" s="252"/>
      <c r="F82" s="2" t="s">
        <v>4</v>
      </c>
      <c r="G82" s="253"/>
      <c r="H82" s="253"/>
      <c r="I82" s="254"/>
    </row>
    <row r="83" spans="1:9" x14ac:dyDescent="0.25">
      <c r="A83" s="4" t="s">
        <v>5</v>
      </c>
      <c r="B83" s="5" t="str">
        <f>IF(B82="","",VLOOKUP(B82,'Description sorts'!$B$2:$H$161,2,FALSE))</f>
        <v/>
      </c>
      <c r="C83" s="6" t="s">
        <v>6</v>
      </c>
      <c r="D83" s="7" t="str">
        <f>IF(B82="","",VLOOKUP(B82,'Description sorts'!$B$2:$H$161,3,FALSE))</f>
        <v/>
      </c>
      <c r="E83" s="252"/>
      <c r="F83" s="4" t="s">
        <v>5</v>
      </c>
      <c r="G83" s="5" t="str">
        <f>IF(G82="","",VLOOKUP(G82,'Description sorts'!$B$2:$H$161,2,FALSE))</f>
        <v/>
      </c>
      <c r="H83" s="6" t="s">
        <v>6</v>
      </c>
      <c r="I83" s="7" t="str">
        <f>IF(G82="","",VLOOKUP(G82,'Description sorts'!$B$2:$H$161,3,FALSE))</f>
        <v/>
      </c>
    </row>
    <row r="84" spans="1:9" x14ac:dyDescent="0.25">
      <c r="A84" s="4" t="s">
        <v>7</v>
      </c>
      <c r="B84" s="8" t="str">
        <f>IF(B82="","",VLOOKUP(B82,'Description sorts'!$B$2:$H$161,4,FALSE))</f>
        <v/>
      </c>
      <c r="C84" s="6" t="s">
        <v>8</v>
      </c>
      <c r="D84" s="9" t="str">
        <f>IF(B82="","",VLOOKUP(B82,'Description sorts'!$B$2:$H$161,5,FALSE))</f>
        <v/>
      </c>
      <c r="E84" s="252"/>
      <c r="F84" s="4" t="s">
        <v>7</v>
      </c>
      <c r="G84" s="8" t="str">
        <f>IF(G82="","",VLOOKUP(G82,'Description sorts'!$B$2:$H$161,4,FALSE))</f>
        <v/>
      </c>
      <c r="H84" s="6" t="s">
        <v>8</v>
      </c>
      <c r="I84" s="9" t="str">
        <f>IF(G82="","",VLOOKUP(G82,'Description sorts'!$B$2:$H$161,5,FALSE))</f>
        <v/>
      </c>
    </row>
    <row r="85" spans="1:9" ht="30" customHeight="1" x14ac:dyDescent="0.25">
      <c r="A85" s="4" t="s">
        <v>9</v>
      </c>
      <c r="B85" s="258" t="str">
        <f>IF(B82="","",VLOOKUP(B82,'Description sorts'!$B$2:$H$161,6,FALSE))</f>
        <v/>
      </c>
      <c r="C85" s="258"/>
      <c r="D85" s="259"/>
      <c r="E85" s="252"/>
      <c r="F85" s="4" t="s">
        <v>9</v>
      </c>
      <c r="G85" s="258" t="str">
        <f>IF(G82="","",VLOOKUP(G82,'Description sorts'!$B$2:$H$161,6,FALSE))</f>
        <v/>
      </c>
      <c r="H85" s="258"/>
      <c r="I85" s="259"/>
    </row>
    <row r="86" spans="1:9" x14ac:dyDescent="0.25">
      <c r="A86" s="4" t="s">
        <v>10</v>
      </c>
      <c r="B86" s="260"/>
      <c r="C86" s="261"/>
      <c r="D86" s="262"/>
      <c r="E86" s="252"/>
      <c r="F86" s="4" t="s">
        <v>10</v>
      </c>
      <c r="G86" s="260"/>
      <c r="H86" s="261"/>
      <c r="I86" s="262"/>
    </row>
    <row r="87" spans="1:9" ht="198" customHeight="1" thickBot="1" x14ac:dyDescent="0.3">
      <c r="A87" s="255" t="str">
        <f>IF(B82="","",VLOOKUP(B82,'Description sorts'!$B$2:$H$161,7,FALSE))</f>
        <v/>
      </c>
      <c r="B87" s="256"/>
      <c r="C87" s="256"/>
      <c r="D87" s="257"/>
      <c r="E87" s="252"/>
      <c r="F87" s="255" t="str">
        <f>IF(G82="","",VLOOKUP(G82,'Description sorts'!$B$2:$H$161,7,FALSE))</f>
        <v/>
      </c>
      <c r="G87" s="256"/>
      <c r="H87" s="256"/>
      <c r="I87" s="257"/>
    </row>
    <row r="88" spans="1:9" ht="15.75" thickBot="1" x14ac:dyDescent="0.3">
      <c r="A88" s="252"/>
      <c r="B88" s="252"/>
      <c r="C88" s="252"/>
      <c r="D88" s="252"/>
      <c r="E88" s="252"/>
      <c r="F88" s="252"/>
      <c r="G88" s="252"/>
      <c r="H88" s="252"/>
      <c r="I88" s="252"/>
    </row>
    <row r="89" spans="1:9" x14ac:dyDescent="0.25">
      <c r="A89" s="2" t="s">
        <v>4</v>
      </c>
      <c r="B89" s="253"/>
      <c r="C89" s="253"/>
      <c r="D89" s="254"/>
      <c r="E89" s="252"/>
      <c r="F89" s="2" t="s">
        <v>4</v>
      </c>
      <c r="G89" s="253"/>
      <c r="H89" s="253"/>
      <c r="I89" s="254"/>
    </row>
    <row r="90" spans="1:9" x14ac:dyDescent="0.25">
      <c r="A90" s="4" t="s">
        <v>5</v>
      </c>
      <c r="B90" s="5" t="str">
        <f>IF(B89="","",VLOOKUP(B89,'Description sorts'!$B$2:$H$161,2,FALSE))</f>
        <v/>
      </c>
      <c r="C90" s="6" t="s">
        <v>6</v>
      </c>
      <c r="D90" s="7" t="str">
        <f>IF(B89="","",VLOOKUP(B89,'Description sorts'!$B$2:$H$161,3,FALSE))</f>
        <v/>
      </c>
      <c r="E90" s="252"/>
      <c r="F90" s="4" t="s">
        <v>5</v>
      </c>
      <c r="G90" s="5" t="str">
        <f>IF(G89="","",VLOOKUP(G89,'Description sorts'!$B$2:$H$161,2,FALSE))</f>
        <v/>
      </c>
      <c r="H90" s="6" t="s">
        <v>6</v>
      </c>
      <c r="I90" s="7" t="str">
        <f>IF(G89="","",VLOOKUP(G89,'Description sorts'!$B$2:$H$161,3,FALSE))</f>
        <v/>
      </c>
    </row>
    <row r="91" spans="1:9" x14ac:dyDescent="0.25">
      <c r="A91" s="4" t="s">
        <v>7</v>
      </c>
      <c r="B91" s="8" t="str">
        <f>IF(B89="","",VLOOKUP(B89,'Description sorts'!$B$2:$H$161,4,FALSE))</f>
        <v/>
      </c>
      <c r="C91" s="6" t="s">
        <v>8</v>
      </c>
      <c r="D91" s="9" t="str">
        <f>IF(B89="","",VLOOKUP(B89,'Description sorts'!$B$2:$H$161,5,FALSE))</f>
        <v/>
      </c>
      <c r="E91" s="252"/>
      <c r="F91" s="4" t="s">
        <v>7</v>
      </c>
      <c r="G91" s="8" t="str">
        <f>IF(G89="","",VLOOKUP(G89,'Description sorts'!$B$2:$H$161,4,FALSE))</f>
        <v/>
      </c>
      <c r="H91" s="6" t="s">
        <v>8</v>
      </c>
      <c r="I91" s="9" t="str">
        <f>IF(G89="","",VLOOKUP(G89,'Description sorts'!$B$2:$H$161,5,FALSE))</f>
        <v/>
      </c>
    </row>
    <row r="92" spans="1:9" ht="30" customHeight="1" x14ac:dyDescent="0.25">
      <c r="A92" s="4" t="s">
        <v>9</v>
      </c>
      <c r="B92" s="258" t="str">
        <f>IF(B89="","",VLOOKUP(B89,'Description sorts'!$B$2:$H$161,6,FALSE))</f>
        <v/>
      </c>
      <c r="C92" s="258"/>
      <c r="D92" s="259"/>
      <c r="E92" s="252"/>
      <c r="F92" s="4" t="s">
        <v>9</v>
      </c>
      <c r="G92" s="258" t="str">
        <f>IF(G89="","",VLOOKUP(G89,'Description sorts'!$B$2:$H$161,6,FALSE))</f>
        <v/>
      </c>
      <c r="H92" s="258"/>
      <c r="I92" s="259"/>
    </row>
    <row r="93" spans="1:9" x14ac:dyDescent="0.25">
      <c r="A93" s="4" t="s">
        <v>10</v>
      </c>
      <c r="B93" s="260"/>
      <c r="C93" s="261"/>
      <c r="D93" s="262"/>
      <c r="E93" s="252"/>
      <c r="F93" s="4" t="s">
        <v>10</v>
      </c>
      <c r="G93" s="260"/>
      <c r="H93" s="261"/>
      <c r="I93" s="262"/>
    </row>
    <row r="94" spans="1:9" ht="198" customHeight="1" thickBot="1" x14ac:dyDescent="0.3">
      <c r="A94" s="255" t="str">
        <f>IF(B89="","",VLOOKUP(B89,'Description sorts'!$B$2:$H$161,7,FALSE))</f>
        <v/>
      </c>
      <c r="B94" s="256"/>
      <c r="C94" s="256"/>
      <c r="D94" s="257"/>
      <c r="E94" s="252"/>
      <c r="F94" s="255" t="str">
        <f>IF(G89="","",VLOOKUP(G89,'Description sorts'!$B$2:$H$161,7,FALSE))</f>
        <v/>
      </c>
      <c r="G94" s="256"/>
      <c r="H94" s="256"/>
      <c r="I94" s="257"/>
    </row>
  </sheetData>
  <mergeCells count="101">
    <mergeCell ref="A1:I1"/>
    <mergeCell ref="B2:D2"/>
    <mergeCell ref="G2:I2"/>
    <mergeCell ref="A3:I3"/>
    <mergeCell ref="B4:D4"/>
    <mergeCell ref="E4:E9"/>
    <mergeCell ref="G4:I4"/>
    <mergeCell ref="B7:D7"/>
    <mergeCell ref="G7:I7"/>
    <mergeCell ref="B8:D8"/>
    <mergeCell ref="G8:I8"/>
    <mergeCell ref="A9:D9"/>
    <mergeCell ref="F9:I9"/>
    <mergeCell ref="A10:I10"/>
    <mergeCell ref="B11:D11"/>
    <mergeCell ref="E11:E16"/>
    <mergeCell ref="G11:I11"/>
    <mergeCell ref="A16:D16"/>
    <mergeCell ref="F16:I16"/>
    <mergeCell ref="B15:D15"/>
    <mergeCell ref="G15:I15"/>
    <mergeCell ref="B14:D14"/>
    <mergeCell ref="G14:I14"/>
    <mergeCell ref="B24:D24"/>
    <mergeCell ref="G24:I24"/>
    <mergeCell ref="A25:D25"/>
    <mergeCell ref="F25:I25"/>
    <mergeCell ref="B20:D20"/>
    <mergeCell ref="E20:E25"/>
    <mergeCell ref="G20:I20"/>
    <mergeCell ref="B23:D23"/>
    <mergeCell ref="G23:I23"/>
    <mergeCell ref="A26:I26"/>
    <mergeCell ref="B27:D27"/>
    <mergeCell ref="E27:E32"/>
    <mergeCell ref="G27:I27"/>
    <mergeCell ref="B30:D30"/>
    <mergeCell ref="G30:I30"/>
    <mergeCell ref="A32:D32"/>
    <mergeCell ref="F32:I32"/>
    <mergeCell ref="A33:I33"/>
    <mergeCell ref="B31:D31"/>
    <mergeCell ref="G31:I31"/>
    <mergeCell ref="B44:D44"/>
    <mergeCell ref="G44:I44"/>
    <mergeCell ref="A45:D45"/>
    <mergeCell ref="F45:I45"/>
    <mergeCell ref="B40:D40"/>
    <mergeCell ref="E40:E45"/>
    <mergeCell ref="G40:I40"/>
    <mergeCell ref="B43:D43"/>
    <mergeCell ref="G43:I43"/>
    <mergeCell ref="A46:I46"/>
    <mergeCell ref="B47:D47"/>
    <mergeCell ref="E47:E52"/>
    <mergeCell ref="G47:I47"/>
    <mergeCell ref="B50:D50"/>
    <mergeCell ref="G50:I50"/>
    <mergeCell ref="A52:D52"/>
    <mergeCell ref="F52:I52"/>
    <mergeCell ref="A53:I53"/>
    <mergeCell ref="B51:D51"/>
    <mergeCell ref="G51:I51"/>
    <mergeCell ref="B65:D65"/>
    <mergeCell ref="G65:I65"/>
    <mergeCell ref="A66:D66"/>
    <mergeCell ref="F66:I66"/>
    <mergeCell ref="B61:D61"/>
    <mergeCell ref="E61:E66"/>
    <mergeCell ref="G61:I61"/>
    <mergeCell ref="B64:D64"/>
    <mergeCell ref="G64:I64"/>
    <mergeCell ref="A67:I67"/>
    <mergeCell ref="B68:D68"/>
    <mergeCell ref="E68:E73"/>
    <mergeCell ref="G68:I68"/>
    <mergeCell ref="B71:D71"/>
    <mergeCell ref="G71:I71"/>
    <mergeCell ref="A73:D73"/>
    <mergeCell ref="F73:I73"/>
    <mergeCell ref="B72:D72"/>
    <mergeCell ref="G72:I72"/>
    <mergeCell ref="B86:D86"/>
    <mergeCell ref="G86:I86"/>
    <mergeCell ref="A87:D87"/>
    <mergeCell ref="F87:I87"/>
    <mergeCell ref="B82:D82"/>
    <mergeCell ref="E82:E87"/>
    <mergeCell ref="G82:I82"/>
    <mergeCell ref="B85:D85"/>
    <mergeCell ref="G85:I85"/>
    <mergeCell ref="B93:D93"/>
    <mergeCell ref="G93:I93"/>
    <mergeCell ref="A88:I88"/>
    <mergeCell ref="B89:D89"/>
    <mergeCell ref="E89:E94"/>
    <mergeCell ref="G89:I89"/>
    <mergeCell ref="B92:D92"/>
    <mergeCell ref="G92:I92"/>
    <mergeCell ref="A94:D94"/>
    <mergeCell ref="F94:I94"/>
  </mergeCells>
  <dataValidations disablePrompts="1" count="2">
    <dataValidation type="list" allowBlank="1" showInputMessage="1" showErrorMessage="1" sqref="B2:D2">
      <formula1>Domainesmagies</formula1>
    </dataValidation>
    <dataValidation type="list" allowBlank="1" showInputMessage="1" showErrorMessage="1" sqref="G2:I2">
      <formula1>Livre_de_sort_science_de_la_magie</formula1>
    </dataValidation>
  </dataValidations>
  <pageMargins left="0.42708333333333331" right="0.25" top="0.75" bottom="0.75" header="0.3" footer="0.3"/>
  <pageSetup orientation="portrait" horizontalDpi="90" verticalDpi="9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dimension ref="A1:I89"/>
  <sheetViews>
    <sheetView view="pageLayout" topLeftCell="A20" zoomScaleNormal="100" workbookViewId="0">
      <selection activeCell="A32" sqref="A32:D32"/>
    </sheetView>
  </sheetViews>
  <sheetFormatPr baseColWidth="10" defaultRowHeight="15" x14ac:dyDescent="0.25"/>
  <cols>
    <col min="1" max="1" width="14" customWidth="1"/>
    <col min="5" max="5" width="3.7109375" customWidth="1"/>
    <col min="6" max="6" width="12.5703125" customWidth="1"/>
    <col min="10" max="10" width="3.28515625" customWidth="1"/>
  </cols>
  <sheetData>
    <row r="1" spans="1:9" ht="15.75" thickBot="1" x14ac:dyDescent="0.3">
      <c r="A1" s="247" t="s">
        <v>1</v>
      </c>
      <c r="B1" s="248"/>
      <c r="C1" s="248"/>
      <c r="D1" s="248"/>
      <c r="E1" s="248"/>
      <c r="F1" s="248"/>
      <c r="G1" s="248"/>
      <c r="H1" s="248"/>
      <c r="I1" s="249"/>
    </row>
    <row r="2" spans="1:9" ht="15.75" thickBot="1" x14ac:dyDescent="0.3">
      <c r="A2" s="241" t="s">
        <v>2</v>
      </c>
      <c r="B2" s="250" t="s">
        <v>120</v>
      </c>
      <c r="C2" s="250"/>
      <c r="D2" s="251"/>
      <c r="E2" s="242"/>
      <c r="F2" s="3" t="s">
        <v>3</v>
      </c>
      <c r="G2" s="265"/>
      <c r="H2" s="265"/>
      <c r="I2" s="266"/>
    </row>
    <row r="3" spans="1:9" ht="6.75" customHeight="1" thickBot="1" x14ac:dyDescent="0.3">
      <c r="A3" s="252"/>
      <c r="B3" s="252"/>
      <c r="C3" s="252"/>
      <c r="D3" s="252"/>
      <c r="E3" s="252"/>
      <c r="F3" s="252"/>
      <c r="G3" s="252"/>
      <c r="H3" s="252"/>
      <c r="I3" s="252"/>
    </row>
    <row r="4" spans="1:9" x14ac:dyDescent="0.25">
      <c r="A4" s="2" t="s">
        <v>4</v>
      </c>
      <c r="B4" s="253" t="str">
        <f>IF($G$2="","",VLOOKUP($G$2,'Liste de sorts'!$C$28:$I$63,2,FALSE))</f>
        <v/>
      </c>
      <c r="C4" s="253"/>
      <c r="D4" s="254"/>
      <c r="E4" s="252"/>
      <c r="F4" s="2" t="s">
        <v>4</v>
      </c>
      <c r="G4" s="253" t="str">
        <f>IF($G$2="","",VLOOKUP($G$2,'Liste de sorts'!$C$28:$I$63,3,FALSE))</f>
        <v/>
      </c>
      <c r="H4" s="253"/>
      <c r="I4" s="254"/>
    </row>
    <row r="5" spans="1:9" ht="30" x14ac:dyDescent="0.25">
      <c r="A5" s="4" t="s">
        <v>5</v>
      </c>
      <c r="B5" s="5" t="str">
        <f>IF(B4="","",VLOOKUP(B4,'Description sorts'!$B$164:$H$289,2,FALSE))</f>
        <v/>
      </c>
      <c r="C5" s="6" t="s">
        <v>6</v>
      </c>
      <c r="D5" s="7" t="str">
        <f>IF(B4="","",VLOOKUP(B4,'Description sorts'!$B$164:$H$289,3,FALSE))</f>
        <v/>
      </c>
      <c r="E5" s="252"/>
      <c r="F5" s="4" t="s">
        <v>5</v>
      </c>
      <c r="G5" s="5" t="str">
        <f>IF(G4="","",VLOOKUP(G4,'Description sorts'!$B$164:$H$289,2,FALSE))</f>
        <v/>
      </c>
      <c r="H5" s="6" t="s">
        <v>6</v>
      </c>
      <c r="I5" s="7" t="str">
        <f>IF(G4="","",VLOOKUP(G4,'Description sorts'!$B$164:$H$289,3,FALSE))</f>
        <v/>
      </c>
    </row>
    <row r="6" spans="1:9" x14ac:dyDescent="0.25">
      <c r="A6" s="4" t="s">
        <v>7</v>
      </c>
      <c r="B6" s="8" t="str">
        <f>IF(B4="","",VLOOKUP(B4,'Description sorts'!$B$164:$H$289,4,FALSE))</f>
        <v/>
      </c>
      <c r="C6" s="6" t="s">
        <v>8</v>
      </c>
      <c r="D6" s="9" t="str">
        <f>IF(B4="","",VLOOKUP(B4,'Description sorts'!$B$164:$H$289,5,FALSE))</f>
        <v/>
      </c>
      <c r="E6" s="252"/>
      <c r="F6" s="4" t="s">
        <v>7</v>
      </c>
      <c r="G6" s="8" t="str">
        <f>IF(G4="","",VLOOKUP(G4,'Description sorts'!$B$164:$H$289,4,FALSE))</f>
        <v/>
      </c>
      <c r="H6" s="6" t="s">
        <v>8</v>
      </c>
      <c r="I6" s="9" t="str">
        <f>IF(G4="","",VLOOKUP(G4,'Description sorts'!$B$164:$H$289,5,FALSE))</f>
        <v/>
      </c>
    </row>
    <row r="7" spans="1:9" x14ac:dyDescent="0.25">
      <c r="A7" s="4" t="s">
        <v>9</v>
      </c>
      <c r="B7" s="258" t="str">
        <f>IF(B4="","",VLOOKUP(B4,'Description sorts'!$B$164:$H$289,6,FALSE))</f>
        <v/>
      </c>
      <c r="C7" s="258"/>
      <c r="D7" s="259"/>
      <c r="E7" s="252"/>
      <c r="F7" s="4" t="s">
        <v>9</v>
      </c>
      <c r="G7" s="258" t="str">
        <f>IF(G4="","",VLOOKUP(G4,'Description sorts'!$B$164:$H$289,6,FALSE))</f>
        <v/>
      </c>
      <c r="H7" s="258"/>
      <c r="I7" s="259"/>
    </row>
    <row r="8" spans="1:9" x14ac:dyDescent="0.25">
      <c r="A8" s="4" t="s">
        <v>10</v>
      </c>
      <c r="B8" s="260"/>
      <c r="C8" s="261"/>
      <c r="D8" s="262"/>
      <c r="E8" s="252"/>
      <c r="F8" s="4" t="s">
        <v>10</v>
      </c>
      <c r="G8" s="260"/>
      <c r="H8" s="261"/>
      <c r="I8" s="262"/>
    </row>
    <row r="9" spans="1:9" ht="215.1" customHeight="1" thickBot="1" x14ac:dyDescent="0.3">
      <c r="A9" s="255" t="str">
        <f>IF(B4="","",VLOOKUP(B4,'Description sorts'!$B$164:$H$289,7,FALSE))</f>
        <v/>
      </c>
      <c r="B9" s="256"/>
      <c r="C9" s="256"/>
      <c r="D9" s="257"/>
      <c r="E9" s="252"/>
      <c r="F9" s="255" t="str">
        <f>IF(G4="","",VLOOKUP(G4,'Description sorts'!$B$164:$H$289,7,FALSE))</f>
        <v/>
      </c>
      <c r="G9" s="256"/>
      <c r="H9" s="256"/>
      <c r="I9" s="257"/>
    </row>
    <row r="10" spans="1:9" ht="15.75" thickBot="1" x14ac:dyDescent="0.3">
      <c r="A10" s="252"/>
      <c r="B10" s="252"/>
      <c r="C10" s="252"/>
      <c r="D10" s="252"/>
      <c r="E10" s="252"/>
      <c r="F10" s="252"/>
      <c r="G10" s="252"/>
      <c r="H10" s="252"/>
      <c r="I10" s="252"/>
    </row>
    <row r="11" spans="1:9" x14ac:dyDescent="0.25">
      <c r="A11" s="2" t="s">
        <v>4</v>
      </c>
      <c r="B11" s="253" t="str">
        <f>IF($G$2="","",VLOOKUP($G$2,'Liste de sorts'!$C$28:$I$63,4,FALSE))</f>
        <v/>
      </c>
      <c r="C11" s="253"/>
      <c r="D11" s="254"/>
      <c r="E11" s="252"/>
      <c r="F11" s="2" t="s">
        <v>4</v>
      </c>
      <c r="G11" s="253" t="str">
        <f>IF($G$2="","",VLOOKUP($G$2,'Liste de sorts'!$C$28:$I$63,5,FALSE))</f>
        <v/>
      </c>
      <c r="H11" s="253"/>
      <c r="I11" s="254"/>
    </row>
    <row r="12" spans="1:9" ht="30" x14ac:dyDescent="0.25">
      <c r="A12" s="4" t="s">
        <v>5</v>
      </c>
      <c r="B12" s="5" t="str">
        <f>IF(B11="","",VLOOKUP(B11,'Description sorts'!$B$164:$H$289,2,FALSE))</f>
        <v/>
      </c>
      <c r="C12" s="6" t="s">
        <v>6</v>
      </c>
      <c r="D12" s="7" t="str">
        <f>IF(B11="","",VLOOKUP(B11,'Description sorts'!$B$164:$H$289,3,FALSE))</f>
        <v/>
      </c>
      <c r="E12" s="252"/>
      <c r="F12" s="4" t="s">
        <v>5</v>
      </c>
      <c r="G12" s="5" t="str">
        <f>IF(G11="","",VLOOKUP(G11,'Description sorts'!$B$164:$H$289,2,FALSE))</f>
        <v/>
      </c>
      <c r="H12" s="6" t="s">
        <v>6</v>
      </c>
      <c r="I12" s="7" t="str">
        <f>IF(G11="","",VLOOKUP(G11,'Description sorts'!$B$164:$H$289,3,FALSE))</f>
        <v/>
      </c>
    </row>
    <row r="13" spans="1:9" x14ac:dyDescent="0.25">
      <c r="A13" s="4" t="s">
        <v>9</v>
      </c>
      <c r="B13" s="258" t="str">
        <f>IF(B11="","",VLOOKUP(B11,'Description sorts'!$B$164:$H$289,4,FALSE))</f>
        <v/>
      </c>
      <c r="C13" s="258"/>
      <c r="D13" s="259"/>
      <c r="E13" s="252"/>
      <c r="F13" s="4" t="s">
        <v>9</v>
      </c>
      <c r="G13" s="258" t="str">
        <f>IF(G11="","",VLOOKUP(G11,'Description sorts'!$B$164:$H$289,4,FALSE))</f>
        <v/>
      </c>
      <c r="H13" s="258"/>
      <c r="I13" s="259"/>
    </row>
    <row r="14" spans="1:9" x14ac:dyDescent="0.25">
      <c r="A14" s="4" t="s">
        <v>7</v>
      </c>
      <c r="B14" s="8" t="str">
        <f>IF(B11="","",VLOOKUP(B11,'Description sorts'!$B$164:$H$289,5,FALSE))</f>
        <v/>
      </c>
      <c r="C14" s="6" t="s">
        <v>8</v>
      </c>
      <c r="D14" s="9" t="str">
        <f>IF(B11="","",VLOOKUP(B11,'Description sorts'!$B$164:$H$289,6,FALSE))</f>
        <v/>
      </c>
      <c r="E14" s="252"/>
      <c r="F14" s="4" t="s">
        <v>7</v>
      </c>
      <c r="G14" s="8" t="str">
        <f>IF(G11="","",VLOOKUP(G11,'Description sorts'!$B$164:$H$289,5,FALSE))</f>
        <v/>
      </c>
      <c r="H14" s="6" t="s">
        <v>8</v>
      </c>
      <c r="I14" s="9" t="str">
        <f>IF(G11="","",VLOOKUP(G11,'Description sorts'!$B$164:$H$289,6,FALSE))</f>
        <v/>
      </c>
    </row>
    <row r="15" spans="1:9" x14ac:dyDescent="0.25">
      <c r="A15" s="4" t="s">
        <v>10</v>
      </c>
      <c r="B15" s="260"/>
      <c r="C15" s="261"/>
      <c r="D15" s="262"/>
      <c r="E15" s="252"/>
      <c r="F15" s="4" t="s">
        <v>10</v>
      </c>
      <c r="G15" s="260"/>
      <c r="H15" s="261"/>
      <c r="I15" s="262"/>
    </row>
    <row r="16" spans="1:9" ht="229.5" customHeight="1" thickBot="1" x14ac:dyDescent="0.3">
      <c r="A16" s="255" t="str">
        <f>IF(B11="","",VLOOKUP(B11,'Description sorts'!$B$164:$H$289,7,FALSE))</f>
        <v/>
      </c>
      <c r="B16" s="256"/>
      <c r="C16" s="256"/>
      <c r="D16" s="257"/>
      <c r="E16" s="252"/>
      <c r="F16" s="255" t="str">
        <f>IF(G11="","",VLOOKUP(G11,'Description sorts'!$B$164:$H$289,7,FALSE))</f>
        <v/>
      </c>
      <c r="G16" s="256"/>
      <c r="H16" s="256"/>
      <c r="I16" s="257"/>
    </row>
    <row r="17" spans="1:9" x14ac:dyDescent="0.25">
      <c r="A17" s="235"/>
      <c r="B17" s="236"/>
      <c r="C17" s="236"/>
      <c r="D17" s="236"/>
      <c r="E17" s="234"/>
      <c r="F17" s="236"/>
      <c r="G17" s="236"/>
      <c r="H17" s="236"/>
      <c r="I17" s="237"/>
    </row>
    <row r="18" spans="1:9" x14ac:dyDescent="0.25">
      <c r="A18" s="235"/>
      <c r="B18" s="236"/>
      <c r="C18" s="236"/>
      <c r="D18" s="236"/>
      <c r="E18" s="234"/>
      <c r="F18" s="236"/>
      <c r="G18" s="236"/>
      <c r="H18" s="236"/>
      <c r="I18" s="237"/>
    </row>
    <row r="19" spans="1:9" ht="15.75" thickBot="1" x14ac:dyDescent="0.3">
      <c r="A19" s="235"/>
      <c r="B19" s="236"/>
      <c r="C19" s="236"/>
      <c r="D19" s="236"/>
      <c r="E19" s="234"/>
      <c r="F19" s="236"/>
      <c r="G19" s="236"/>
      <c r="H19" s="236"/>
      <c r="I19" s="237"/>
    </row>
    <row r="20" spans="1:9" x14ac:dyDescent="0.25">
      <c r="A20" s="2" t="s">
        <v>4</v>
      </c>
      <c r="B20" s="253" t="str">
        <f>IF($G$2="","",VLOOKUP($G$2,'Liste de sorts'!$C$28:$I$63,6,FALSE))</f>
        <v/>
      </c>
      <c r="C20" s="253"/>
      <c r="D20" s="254"/>
      <c r="E20" s="252"/>
      <c r="F20" s="2" t="s">
        <v>4</v>
      </c>
      <c r="G20" s="253" t="str">
        <f>IF($G$2="","",VLOOKUP($G$2,'Liste de sorts'!$C$28:$I$63,7,FALSE))</f>
        <v/>
      </c>
      <c r="H20" s="253"/>
      <c r="I20" s="254"/>
    </row>
    <row r="21" spans="1:9" ht="30" x14ac:dyDescent="0.25">
      <c r="A21" s="4" t="s">
        <v>5</v>
      </c>
      <c r="B21" s="5" t="str">
        <f>IF(B20="","",VLOOKUP(B20,'Description sorts'!$B$164:$H$289,2,FALSE))</f>
        <v/>
      </c>
      <c r="C21" s="6" t="s">
        <v>6</v>
      </c>
      <c r="D21" s="7" t="str">
        <f>IF(B20="","",VLOOKUP(B20,'Description sorts'!$B$164:$H$289,3,FALSE))</f>
        <v/>
      </c>
      <c r="E21" s="252"/>
      <c r="F21" s="4" t="s">
        <v>5</v>
      </c>
      <c r="G21" s="5" t="str">
        <f>IF(G20="","",VLOOKUP(G20,'Description sorts'!$B$164:$H$289,2,FALSE))</f>
        <v/>
      </c>
      <c r="H21" s="6" t="s">
        <v>6</v>
      </c>
      <c r="I21" s="7" t="str">
        <f>IF(G20="","",VLOOKUP(G20,'Description sorts'!$B$164:$H$289,3,FALSE))</f>
        <v/>
      </c>
    </row>
    <row r="22" spans="1:9" x14ac:dyDescent="0.25">
      <c r="A22" s="4" t="s">
        <v>7</v>
      </c>
      <c r="B22" s="8" t="str">
        <f>IF(B20="","",VLOOKUP(B20,'Description sorts'!$B$164:$H$289,4,FALSE))</f>
        <v/>
      </c>
      <c r="C22" s="6" t="s">
        <v>8</v>
      </c>
      <c r="D22" s="9" t="str">
        <f>IF(B20="","",VLOOKUP(B20,'Description sorts'!$B$164:$H$289,5,FALSE))</f>
        <v/>
      </c>
      <c r="E22" s="252"/>
      <c r="F22" s="4" t="s">
        <v>7</v>
      </c>
      <c r="G22" s="8" t="str">
        <f>IF(G20="","",VLOOKUP(G20,'Description sorts'!$B$164:$H$289,4,FALSE))</f>
        <v/>
      </c>
      <c r="H22" s="6" t="s">
        <v>8</v>
      </c>
      <c r="I22" s="9" t="str">
        <f>IF(G20="","",VLOOKUP(G20,'Description sorts'!$B$164:$H$289,5,FALSE))</f>
        <v/>
      </c>
    </row>
    <row r="23" spans="1:9" x14ac:dyDescent="0.25">
      <c r="A23" s="4" t="s">
        <v>9</v>
      </c>
      <c r="B23" s="258" t="str">
        <f>IF(B20="","",VLOOKUP(B20,'Description sorts'!$B$164:$H$289,6,FALSE))</f>
        <v/>
      </c>
      <c r="C23" s="258"/>
      <c r="D23" s="259"/>
      <c r="E23" s="252"/>
      <c r="F23" s="4" t="s">
        <v>9</v>
      </c>
      <c r="G23" s="258" t="str">
        <f>IF(G20="","",VLOOKUP(G20,'Description sorts'!$B$164:$H$289,6,FALSE))</f>
        <v/>
      </c>
      <c r="H23" s="258"/>
      <c r="I23" s="259"/>
    </row>
    <row r="24" spans="1:9" x14ac:dyDescent="0.25">
      <c r="A24" s="4" t="s">
        <v>10</v>
      </c>
      <c r="B24" s="260"/>
      <c r="C24" s="261"/>
      <c r="D24" s="262"/>
      <c r="E24" s="252"/>
      <c r="F24" s="4" t="s">
        <v>10</v>
      </c>
      <c r="G24" s="260"/>
      <c r="H24" s="261"/>
      <c r="I24" s="262"/>
    </row>
    <row r="25" spans="1:9" ht="215.1" customHeight="1" thickBot="1" x14ac:dyDescent="0.3">
      <c r="A25" s="255" t="str">
        <f>IF(B20="","",VLOOKUP(B20,'Description sorts'!$B$164:$H$289,7,FALSE))</f>
        <v/>
      </c>
      <c r="B25" s="256"/>
      <c r="C25" s="256"/>
      <c r="D25" s="257"/>
      <c r="E25" s="252"/>
      <c r="F25" s="255" t="str">
        <f>IF(G20="","",VLOOKUP(G20,'Description sorts'!$B$164:$H$289,7,FALSE))</f>
        <v/>
      </c>
      <c r="G25" s="256"/>
      <c r="H25" s="256"/>
      <c r="I25" s="257"/>
    </row>
    <row r="26" spans="1:9" ht="15.75" thickBot="1" x14ac:dyDescent="0.3">
      <c r="A26" s="252"/>
      <c r="B26" s="252"/>
      <c r="C26" s="252"/>
      <c r="D26" s="252"/>
      <c r="E26" s="252"/>
      <c r="F26" s="252"/>
      <c r="G26" s="252"/>
      <c r="H26" s="252"/>
      <c r="I26" s="252"/>
    </row>
    <row r="27" spans="1:9" x14ac:dyDescent="0.25">
      <c r="A27" s="2" t="s">
        <v>4</v>
      </c>
      <c r="B27" s="253"/>
      <c r="C27" s="253"/>
      <c r="D27" s="254"/>
      <c r="E27" s="252"/>
      <c r="F27" s="2" t="s">
        <v>4</v>
      </c>
      <c r="G27" s="253"/>
      <c r="H27" s="253"/>
      <c r="I27" s="254"/>
    </row>
    <row r="28" spans="1:9" ht="30" x14ac:dyDescent="0.25">
      <c r="A28" s="4" t="s">
        <v>5</v>
      </c>
      <c r="B28" s="5" t="str">
        <f>IF(B27="","",VLOOKUP(B27,'Description sorts'!$B$164:$H$289,2,FALSE))</f>
        <v/>
      </c>
      <c r="C28" s="6" t="s">
        <v>6</v>
      </c>
      <c r="D28" s="7" t="str">
        <f>IF(B27="","",VLOOKUP(B27,'Description sorts'!$B$164:$H$289,3,FALSE))</f>
        <v/>
      </c>
      <c r="E28" s="252"/>
      <c r="F28" s="4" t="s">
        <v>5</v>
      </c>
      <c r="G28" s="5" t="str">
        <f>IF(G27="","",VLOOKUP(G27,'Description sorts'!$B$164:$H$289,2,FALSE))</f>
        <v/>
      </c>
      <c r="H28" s="6" t="s">
        <v>6</v>
      </c>
      <c r="I28" s="7" t="str">
        <f>IF(G27="","",VLOOKUP(G27,'Description sorts'!$B$164:$H$289,3,FALSE))</f>
        <v/>
      </c>
    </row>
    <row r="29" spans="1:9" x14ac:dyDescent="0.25">
      <c r="A29" s="4" t="s">
        <v>7</v>
      </c>
      <c r="B29" s="8" t="str">
        <f>IF(B27="","",VLOOKUP(B27,'Description sorts'!$B$164:$H$289,4,FALSE))</f>
        <v/>
      </c>
      <c r="C29" s="6" t="s">
        <v>8</v>
      </c>
      <c r="D29" s="9" t="str">
        <f>IF(B27="","",VLOOKUP(B27,'Description sorts'!$B$164:$H$289,5,FALSE))</f>
        <v/>
      </c>
      <c r="E29" s="252"/>
      <c r="F29" s="4" t="s">
        <v>7</v>
      </c>
      <c r="G29" s="8" t="str">
        <f>IF(G27="","",VLOOKUP(G27,'Description sorts'!$B$164:$H$289,4,FALSE))</f>
        <v/>
      </c>
      <c r="H29" s="6" t="s">
        <v>8</v>
      </c>
      <c r="I29" s="9" t="str">
        <f>IF(G27="","",VLOOKUP(G27,'Description sorts'!$B$164:$H$289,5,FALSE))</f>
        <v/>
      </c>
    </row>
    <row r="30" spans="1:9" x14ac:dyDescent="0.25">
      <c r="A30" s="4" t="s">
        <v>9</v>
      </c>
      <c r="B30" s="258" t="str">
        <f>IF(B27="","",VLOOKUP(B27,'Description sorts'!$B$164:$H$289,6,FALSE))</f>
        <v/>
      </c>
      <c r="C30" s="258"/>
      <c r="D30" s="259"/>
      <c r="E30" s="252"/>
      <c r="F30" s="4" t="s">
        <v>9</v>
      </c>
      <c r="G30" s="258" t="str">
        <f>IF(G27="","",VLOOKUP(G27,'Description sorts'!$B$164:$H$289,6,FALSE))</f>
        <v/>
      </c>
      <c r="H30" s="258"/>
      <c r="I30" s="259"/>
    </row>
    <row r="31" spans="1:9" x14ac:dyDescent="0.25">
      <c r="A31" s="4" t="s">
        <v>10</v>
      </c>
      <c r="B31" s="260"/>
      <c r="C31" s="261"/>
      <c r="D31" s="262"/>
      <c r="E31" s="252"/>
      <c r="F31" s="4" t="s">
        <v>10</v>
      </c>
      <c r="G31" s="260"/>
      <c r="H31" s="261"/>
      <c r="I31" s="262"/>
    </row>
    <row r="32" spans="1:9" ht="215.1" customHeight="1" thickBot="1" x14ac:dyDescent="0.3">
      <c r="A32" s="255" t="str">
        <f>IF(B27="","",VLOOKUP(B27,'Description sorts'!$B$164:$H$289,7,FALSE))</f>
        <v/>
      </c>
      <c r="B32" s="256"/>
      <c r="C32" s="256"/>
      <c r="D32" s="257"/>
      <c r="E32" s="252"/>
      <c r="F32" s="255" t="str">
        <f>IF(G27="","",VLOOKUP(G27,'Description sorts'!$B$164:$H$289,7,FALSE))</f>
        <v/>
      </c>
      <c r="G32" s="256"/>
      <c r="H32" s="256"/>
      <c r="I32" s="257"/>
    </row>
    <row r="33" spans="1:9" x14ac:dyDescent="0.25">
      <c r="A33" s="252"/>
      <c r="B33" s="252"/>
      <c r="C33" s="252"/>
      <c r="D33" s="252"/>
      <c r="E33" s="252"/>
      <c r="F33" s="252"/>
      <c r="G33" s="252"/>
      <c r="H33" s="252"/>
      <c r="I33" s="252"/>
    </row>
    <row r="34" spans="1:9" x14ac:dyDescent="0.25">
      <c r="A34" s="234"/>
      <c r="B34" s="234"/>
      <c r="C34" s="234"/>
      <c r="D34" s="234"/>
      <c r="E34" s="234"/>
      <c r="F34" s="234"/>
      <c r="G34" s="234"/>
      <c r="H34" s="234"/>
      <c r="I34" s="234"/>
    </row>
    <row r="35" spans="1:9" x14ac:dyDescent="0.25">
      <c r="A35" s="234"/>
      <c r="B35" s="234"/>
      <c r="C35" s="234"/>
      <c r="D35" s="234"/>
      <c r="E35" s="234"/>
      <c r="F35" s="234"/>
      <c r="G35" s="234"/>
      <c r="H35" s="234"/>
      <c r="I35" s="234"/>
    </row>
    <row r="36" spans="1:9" x14ac:dyDescent="0.25">
      <c r="A36" s="234"/>
      <c r="B36" s="234"/>
      <c r="C36" s="234"/>
      <c r="D36" s="234"/>
      <c r="E36" s="234"/>
      <c r="F36" s="234"/>
      <c r="G36" s="234"/>
      <c r="H36" s="234"/>
      <c r="I36" s="234"/>
    </row>
    <row r="37" spans="1:9" x14ac:dyDescent="0.25">
      <c r="A37" s="234"/>
      <c r="B37" s="234"/>
      <c r="C37" s="234"/>
      <c r="D37" s="234"/>
      <c r="E37" s="234"/>
      <c r="F37" s="234"/>
      <c r="G37" s="234"/>
      <c r="H37" s="234"/>
      <c r="I37" s="234"/>
    </row>
    <row r="38" spans="1:9" ht="15.75" thickBot="1" x14ac:dyDescent="0.3">
      <c r="A38" s="234"/>
      <c r="B38" s="234"/>
      <c r="C38" s="234"/>
      <c r="D38" s="234"/>
      <c r="E38" s="234"/>
      <c r="F38" s="234"/>
      <c r="G38" s="234"/>
      <c r="H38" s="234"/>
      <c r="I38" s="234"/>
    </row>
    <row r="39" spans="1:9" x14ac:dyDescent="0.25">
      <c r="A39" s="2" t="s">
        <v>4</v>
      </c>
      <c r="B39" s="253"/>
      <c r="C39" s="253"/>
      <c r="D39" s="254"/>
      <c r="E39" s="252"/>
      <c r="F39" s="2" t="s">
        <v>4</v>
      </c>
      <c r="G39" s="253"/>
      <c r="H39" s="253"/>
      <c r="I39" s="254"/>
    </row>
    <row r="40" spans="1:9" ht="30" x14ac:dyDescent="0.25">
      <c r="A40" s="4" t="s">
        <v>5</v>
      </c>
      <c r="B40" s="5" t="str">
        <f>IF(B39="","",VLOOKUP(B39,'Description sorts'!$B$164:$H$289,2,FALSE))</f>
        <v/>
      </c>
      <c r="C40" s="6" t="s">
        <v>6</v>
      </c>
      <c r="D40" s="7" t="str">
        <f>IF(B39="","",VLOOKUP(B39,'Description sorts'!$B$164:$H$289,3,FALSE))</f>
        <v/>
      </c>
      <c r="E40" s="252"/>
      <c r="F40" s="4" t="s">
        <v>5</v>
      </c>
      <c r="G40" s="5" t="str">
        <f>IF(G39="","",VLOOKUP(G39,'Description sorts'!$B$164:$H$289,2,FALSE))</f>
        <v/>
      </c>
      <c r="H40" s="6" t="s">
        <v>6</v>
      </c>
      <c r="I40" s="7" t="str">
        <f>IF(G39="","",VLOOKUP(G39,'Description sorts'!$B$164:$H$289,3,FALSE))</f>
        <v/>
      </c>
    </row>
    <row r="41" spans="1:9" x14ac:dyDescent="0.25">
      <c r="A41" s="4" t="s">
        <v>7</v>
      </c>
      <c r="B41" s="8" t="str">
        <f>IF(B39="","",VLOOKUP(B39,'Description sorts'!$B$164:$H$289,4,FALSE))</f>
        <v/>
      </c>
      <c r="C41" s="6" t="s">
        <v>8</v>
      </c>
      <c r="D41" s="9" t="str">
        <f>IF(B39="","",VLOOKUP(B39,'Description sorts'!$B$164:$H$289,5,FALSE))</f>
        <v/>
      </c>
      <c r="E41" s="252"/>
      <c r="F41" s="4" t="s">
        <v>7</v>
      </c>
      <c r="G41" s="8" t="str">
        <f>IF(G39="","",VLOOKUP(G39,'Description sorts'!$B$164:$H$289,4,FALSE))</f>
        <v/>
      </c>
      <c r="H41" s="6" t="s">
        <v>8</v>
      </c>
      <c r="I41" s="9" t="str">
        <f>IF(G39="","",VLOOKUP(G39,'Description sorts'!$B$164:$H$289,5,FALSE))</f>
        <v/>
      </c>
    </row>
    <row r="42" spans="1:9" x14ac:dyDescent="0.25">
      <c r="A42" s="4" t="s">
        <v>9</v>
      </c>
      <c r="B42" s="258" t="str">
        <f>IF(B39="","",VLOOKUP(B39,'Description sorts'!$B$164:$H$289,6,FALSE))</f>
        <v/>
      </c>
      <c r="C42" s="258"/>
      <c r="D42" s="259"/>
      <c r="E42" s="252"/>
      <c r="F42" s="4" t="s">
        <v>9</v>
      </c>
      <c r="G42" s="258" t="str">
        <f>IF(G39="","",VLOOKUP(G39,'Description sorts'!$B$164:$H$289,6,FALSE))</f>
        <v/>
      </c>
      <c r="H42" s="258"/>
      <c r="I42" s="259"/>
    </row>
    <row r="43" spans="1:9" x14ac:dyDescent="0.25">
      <c r="A43" s="4" t="s">
        <v>10</v>
      </c>
      <c r="B43" s="260"/>
      <c r="C43" s="261"/>
      <c r="D43" s="262"/>
      <c r="E43" s="252"/>
      <c r="F43" s="4" t="s">
        <v>10</v>
      </c>
      <c r="G43" s="260"/>
      <c r="H43" s="261"/>
      <c r="I43" s="262"/>
    </row>
    <row r="44" spans="1:9" ht="215.1" customHeight="1" thickBot="1" x14ac:dyDescent="0.3">
      <c r="A44" s="255" t="str">
        <f>IF(B39="","",VLOOKUP(B39,'Description sorts'!$B$164:$H$289,7,FALSE))</f>
        <v/>
      </c>
      <c r="B44" s="256"/>
      <c r="C44" s="256"/>
      <c r="D44" s="257"/>
      <c r="E44" s="252"/>
      <c r="F44" s="255" t="str">
        <f>IF(G39="","",VLOOKUP(G39,'Description sorts'!$B$164:$H$289,7,FALSE))</f>
        <v/>
      </c>
      <c r="G44" s="256"/>
      <c r="H44" s="256"/>
      <c r="I44" s="257"/>
    </row>
    <row r="45" spans="1:9" ht="15.75" thickBot="1" x14ac:dyDescent="0.3">
      <c r="A45" s="252"/>
      <c r="B45" s="252"/>
      <c r="C45" s="252"/>
      <c r="D45" s="252"/>
      <c r="E45" s="252"/>
      <c r="F45" s="252"/>
      <c r="G45" s="252"/>
      <c r="H45" s="252"/>
      <c r="I45" s="252"/>
    </row>
    <row r="46" spans="1:9" x14ac:dyDescent="0.25">
      <c r="A46" s="2" t="s">
        <v>4</v>
      </c>
      <c r="B46" s="253"/>
      <c r="C46" s="253"/>
      <c r="D46" s="254"/>
      <c r="E46" s="252"/>
      <c r="F46" s="2" t="s">
        <v>4</v>
      </c>
      <c r="G46" s="253"/>
      <c r="H46" s="253"/>
      <c r="I46" s="254"/>
    </row>
    <row r="47" spans="1:9" ht="30" x14ac:dyDescent="0.25">
      <c r="A47" s="4" t="s">
        <v>5</v>
      </c>
      <c r="B47" s="5" t="str">
        <f>IF(B46="","",VLOOKUP(B46,'Description sorts'!$B$164:$H$289,2,FALSE))</f>
        <v/>
      </c>
      <c r="C47" s="6" t="s">
        <v>6</v>
      </c>
      <c r="D47" s="7" t="str">
        <f>IF(B46="","",VLOOKUP(B46,'Description sorts'!$B$164:$H$289,3,FALSE))</f>
        <v/>
      </c>
      <c r="E47" s="252"/>
      <c r="F47" s="4" t="s">
        <v>5</v>
      </c>
      <c r="G47" s="5" t="str">
        <f>IF(G46="","",VLOOKUP(G46,'Description sorts'!$B$164:$H$289,2,FALSE))</f>
        <v/>
      </c>
      <c r="H47" s="6" t="s">
        <v>6</v>
      </c>
      <c r="I47" s="7" t="str">
        <f>IF(G46="","",VLOOKUP(G46,'Description sorts'!$B$164:$H$289,3,FALSE))</f>
        <v/>
      </c>
    </row>
    <row r="48" spans="1:9" x14ac:dyDescent="0.25">
      <c r="A48" s="4" t="s">
        <v>7</v>
      </c>
      <c r="B48" s="8" t="str">
        <f>IF(B46="","",VLOOKUP(B46,'Description sorts'!$B$164:$H$289,4,FALSE))</f>
        <v/>
      </c>
      <c r="C48" s="6" t="s">
        <v>8</v>
      </c>
      <c r="D48" s="9" t="str">
        <f>IF(B46="","",VLOOKUP(B46,'Description sorts'!$B$164:$H$289,5,FALSE))</f>
        <v/>
      </c>
      <c r="E48" s="252"/>
      <c r="F48" s="4" t="s">
        <v>7</v>
      </c>
      <c r="G48" s="8" t="str">
        <f>IF(G46="","",VLOOKUP(G46,'Description sorts'!$B$164:$H$289,4,FALSE))</f>
        <v/>
      </c>
      <c r="H48" s="6" t="s">
        <v>8</v>
      </c>
      <c r="I48" s="9" t="str">
        <f>IF(G46="","",VLOOKUP(G46,'Description sorts'!$B$164:$H$289,5,FALSE))</f>
        <v/>
      </c>
    </row>
    <row r="49" spans="1:9" x14ac:dyDescent="0.25">
      <c r="A49" s="4" t="s">
        <v>9</v>
      </c>
      <c r="B49" s="258" t="str">
        <f>IF(B46="","",VLOOKUP(B46,'Description sorts'!$B$164:$H$289,6,FALSE))</f>
        <v/>
      </c>
      <c r="C49" s="258"/>
      <c r="D49" s="259"/>
      <c r="E49" s="252"/>
      <c r="F49" s="4" t="s">
        <v>9</v>
      </c>
      <c r="G49" s="258" t="str">
        <f>IF(G46="","",VLOOKUP(G46,'Description sorts'!$B$164:$H$289,6,FALSE))</f>
        <v/>
      </c>
      <c r="H49" s="258"/>
      <c r="I49" s="259"/>
    </row>
    <row r="50" spans="1:9" x14ac:dyDescent="0.25">
      <c r="A50" s="4" t="s">
        <v>10</v>
      </c>
      <c r="B50" s="260"/>
      <c r="C50" s="261"/>
      <c r="D50" s="262"/>
      <c r="E50" s="252"/>
      <c r="F50" s="4" t="s">
        <v>10</v>
      </c>
      <c r="G50" s="260"/>
      <c r="H50" s="261"/>
      <c r="I50" s="262"/>
    </row>
    <row r="51" spans="1:9" ht="215.1" customHeight="1" thickBot="1" x14ac:dyDescent="0.3">
      <c r="A51" s="255" t="str">
        <f>IF(B46="","",VLOOKUP(B46,'Description sorts'!$B$164:$H$289,7,FALSE))</f>
        <v/>
      </c>
      <c r="B51" s="256"/>
      <c r="C51" s="256"/>
      <c r="D51" s="257"/>
      <c r="E51" s="252"/>
      <c r="F51" s="255" t="str">
        <f>IF(G46="","",VLOOKUP(G46,'Description sorts'!$B$164:$H$289,7,FALSE))</f>
        <v/>
      </c>
      <c r="G51" s="256"/>
      <c r="H51" s="256"/>
      <c r="I51" s="257"/>
    </row>
    <row r="52" spans="1:9" x14ac:dyDescent="0.25">
      <c r="A52" s="252"/>
      <c r="B52" s="252"/>
      <c r="C52" s="252"/>
      <c r="D52" s="252"/>
      <c r="E52" s="252"/>
      <c r="F52" s="252"/>
      <c r="G52" s="252"/>
      <c r="H52" s="252"/>
      <c r="I52" s="252"/>
    </row>
    <row r="53" spans="1:9" x14ac:dyDescent="0.25">
      <c r="A53" s="234"/>
      <c r="B53" s="234"/>
      <c r="C53" s="234"/>
      <c r="D53" s="234"/>
      <c r="E53" s="234"/>
      <c r="F53" s="234"/>
      <c r="G53" s="234"/>
      <c r="H53" s="234"/>
      <c r="I53" s="234"/>
    </row>
    <row r="54" spans="1:9" x14ac:dyDescent="0.25">
      <c r="A54" s="234"/>
      <c r="B54" s="234"/>
      <c r="C54" s="234"/>
      <c r="D54" s="234"/>
      <c r="E54" s="234"/>
      <c r="F54" s="234"/>
      <c r="G54" s="234"/>
      <c r="H54" s="234"/>
      <c r="I54" s="234"/>
    </row>
    <row r="55" spans="1:9" x14ac:dyDescent="0.25">
      <c r="A55" s="234"/>
      <c r="B55" s="234"/>
      <c r="C55" s="234"/>
      <c r="D55" s="234"/>
      <c r="E55" s="234"/>
      <c r="F55" s="234"/>
      <c r="G55" s="234"/>
      <c r="H55" s="234"/>
      <c r="I55" s="234"/>
    </row>
    <row r="56" spans="1:9" x14ac:dyDescent="0.25">
      <c r="A56" s="234"/>
      <c r="B56" s="234"/>
      <c r="C56" s="234"/>
      <c r="D56" s="234"/>
      <c r="E56" s="234"/>
      <c r="F56" s="234"/>
      <c r="G56" s="234"/>
      <c r="H56" s="234"/>
      <c r="I56" s="234"/>
    </row>
    <row r="57" spans="1:9" ht="15.75" thickBot="1" x14ac:dyDescent="0.3">
      <c r="A57" s="234"/>
      <c r="B57" s="234"/>
      <c r="C57" s="234"/>
      <c r="D57" s="234"/>
      <c r="E57" s="234"/>
      <c r="F57" s="234"/>
      <c r="G57" s="234"/>
      <c r="H57" s="234"/>
      <c r="I57" s="234"/>
    </row>
    <row r="58" spans="1:9" x14ac:dyDescent="0.25">
      <c r="A58" s="2" t="s">
        <v>4</v>
      </c>
      <c r="B58" s="253"/>
      <c r="C58" s="253"/>
      <c r="D58" s="254"/>
      <c r="E58" s="252"/>
      <c r="F58" s="2" t="s">
        <v>4</v>
      </c>
      <c r="G58" s="253"/>
      <c r="H58" s="253"/>
      <c r="I58" s="254"/>
    </row>
    <row r="59" spans="1:9" ht="30" x14ac:dyDescent="0.25">
      <c r="A59" s="4" t="s">
        <v>5</v>
      </c>
      <c r="B59" s="5" t="str">
        <f>IF(B58="","",VLOOKUP(B58,'Description sorts'!$B$164:$H$289,2,FALSE))</f>
        <v/>
      </c>
      <c r="C59" s="6" t="s">
        <v>6</v>
      </c>
      <c r="D59" s="7" t="str">
        <f>IF(B58="","",VLOOKUP(B58,'Description sorts'!$B$164:$H$289,3,FALSE))</f>
        <v/>
      </c>
      <c r="E59" s="252"/>
      <c r="F59" s="4" t="s">
        <v>5</v>
      </c>
      <c r="G59" s="5" t="str">
        <f>IF(G58="","",VLOOKUP(G58,'Description sorts'!$B$164:$H$289,2,FALSE))</f>
        <v/>
      </c>
      <c r="H59" s="6" t="s">
        <v>6</v>
      </c>
      <c r="I59" s="7" t="str">
        <f>IF(G58="","",VLOOKUP(G58,'Description sorts'!$B$164:$H$289,3,FALSE))</f>
        <v/>
      </c>
    </row>
    <row r="60" spans="1:9" x14ac:dyDescent="0.25">
      <c r="A60" s="4" t="s">
        <v>7</v>
      </c>
      <c r="B60" s="8" t="str">
        <f>IF(B58="","",VLOOKUP(B58,'Description sorts'!$B$164:$H$289,4,FALSE))</f>
        <v/>
      </c>
      <c r="C60" s="6" t="s">
        <v>8</v>
      </c>
      <c r="D60" s="9" t="str">
        <f>IF(B58="","",VLOOKUP(B58,'Description sorts'!$B$164:$H$289,5,FALSE))</f>
        <v/>
      </c>
      <c r="E60" s="252"/>
      <c r="F60" s="4" t="s">
        <v>7</v>
      </c>
      <c r="G60" s="8" t="str">
        <f>IF(G58="","",VLOOKUP(G58,'Description sorts'!$B$164:$H$289,4,FALSE))</f>
        <v/>
      </c>
      <c r="H60" s="6" t="s">
        <v>8</v>
      </c>
      <c r="I60" s="9" t="str">
        <f>IF(G58="","",VLOOKUP(G58,'Description sorts'!$B$164:$H$289,5,FALSE))</f>
        <v/>
      </c>
    </row>
    <row r="61" spans="1:9" x14ac:dyDescent="0.25">
      <c r="A61" s="4" t="s">
        <v>9</v>
      </c>
      <c r="B61" s="258" t="str">
        <f>IF(B58="","",VLOOKUP(B58,'Description sorts'!$B$164:$H$289,6,FALSE))</f>
        <v/>
      </c>
      <c r="C61" s="258"/>
      <c r="D61" s="259"/>
      <c r="E61" s="252"/>
      <c r="F61" s="4" t="s">
        <v>9</v>
      </c>
      <c r="G61" s="258" t="str">
        <f>IF(G58="","",VLOOKUP(G58,'Description sorts'!$B$164:$H$289,6,FALSE))</f>
        <v/>
      </c>
      <c r="H61" s="258"/>
      <c r="I61" s="259"/>
    </row>
    <row r="62" spans="1:9" x14ac:dyDescent="0.25">
      <c r="A62" s="4" t="s">
        <v>10</v>
      </c>
      <c r="B62" s="260"/>
      <c r="C62" s="261"/>
      <c r="D62" s="262"/>
      <c r="E62" s="252"/>
      <c r="F62" s="4" t="s">
        <v>10</v>
      </c>
      <c r="G62" s="260"/>
      <c r="H62" s="261"/>
      <c r="I62" s="262"/>
    </row>
    <row r="63" spans="1:9" ht="215.1" customHeight="1" thickBot="1" x14ac:dyDescent="0.3">
      <c r="A63" s="255" t="str">
        <f>IF(B58="","",VLOOKUP(B58,'Description sorts'!$B$164:$H$289,7,FALSE))</f>
        <v/>
      </c>
      <c r="B63" s="256"/>
      <c r="C63" s="256"/>
      <c r="D63" s="257"/>
      <c r="E63" s="252"/>
      <c r="F63" s="255" t="str">
        <f>IF(G58="","",VLOOKUP(G58,'Description sorts'!$B$164:$H$289,7,FALSE))</f>
        <v/>
      </c>
      <c r="G63" s="256"/>
      <c r="H63" s="256"/>
      <c r="I63" s="257"/>
    </row>
    <row r="64" spans="1:9" ht="15.75" thickBot="1" x14ac:dyDescent="0.3">
      <c r="A64" s="252"/>
      <c r="B64" s="252"/>
      <c r="C64" s="252"/>
      <c r="D64" s="252"/>
      <c r="E64" s="252"/>
      <c r="F64" s="252"/>
      <c r="G64" s="252"/>
      <c r="H64" s="252"/>
      <c r="I64" s="252"/>
    </row>
    <row r="65" spans="1:9" x14ac:dyDescent="0.25">
      <c r="A65" s="2" t="s">
        <v>4</v>
      </c>
      <c r="B65" s="253"/>
      <c r="C65" s="253"/>
      <c r="D65" s="254"/>
      <c r="E65" s="252"/>
      <c r="F65" s="2" t="s">
        <v>4</v>
      </c>
      <c r="G65" s="253"/>
      <c r="H65" s="253"/>
      <c r="I65" s="254"/>
    </row>
    <row r="66" spans="1:9" ht="30" x14ac:dyDescent="0.25">
      <c r="A66" s="4" t="s">
        <v>5</v>
      </c>
      <c r="B66" s="5" t="str">
        <f>IF(B65="","",VLOOKUP(B65,'Description sorts'!$B$164:$H$289,2,FALSE))</f>
        <v/>
      </c>
      <c r="C66" s="6" t="s">
        <v>6</v>
      </c>
      <c r="D66" s="7" t="str">
        <f>IF(B65="","",VLOOKUP(B65,'Description sorts'!$B$164:$H$289,3,FALSE))</f>
        <v/>
      </c>
      <c r="E66" s="252"/>
      <c r="F66" s="4" t="s">
        <v>5</v>
      </c>
      <c r="G66" s="5" t="str">
        <f>IF(G65="","",VLOOKUP(G65,'Description sorts'!$B$164:$H$289,2,FALSE))</f>
        <v/>
      </c>
      <c r="H66" s="6" t="s">
        <v>6</v>
      </c>
      <c r="I66" s="7" t="str">
        <f>IF(G65="","",VLOOKUP(G65,'Description sorts'!$B$164:$H$289,3,FALSE))</f>
        <v/>
      </c>
    </row>
    <row r="67" spans="1:9" x14ac:dyDescent="0.25">
      <c r="A67" s="4" t="s">
        <v>7</v>
      </c>
      <c r="B67" s="8" t="str">
        <f>IF(B65="","",VLOOKUP(B65,'Description sorts'!$B$164:$H$289,4,FALSE))</f>
        <v/>
      </c>
      <c r="C67" s="6" t="s">
        <v>8</v>
      </c>
      <c r="D67" s="9" t="str">
        <f>IF(B65="","",VLOOKUP(B65,'Description sorts'!$B$164:$H$289,5,FALSE))</f>
        <v/>
      </c>
      <c r="E67" s="252"/>
      <c r="F67" s="4" t="s">
        <v>7</v>
      </c>
      <c r="G67" s="8" t="str">
        <f>IF(G65="","",VLOOKUP(G65,'Description sorts'!$B$164:$H$289,4,FALSE))</f>
        <v/>
      </c>
      <c r="H67" s="6" t="s">
        <v>8</v>
      </c>
      <c r="I67" s="9" t="str">
        <f>IF(G65="","",VLOOKUP(G65,'Description sorts'!$B$164:$H$289,5,FALSE))</f>
        <v/>
      </c>
    </row>
    <row r="68" spans="1:9" x14ac:dyDescent="0.25">
      <c r="A68" s="4" t="s">
        <v>9</v>
      </c>
      <c r="B68" s="258" t="str">
        <f>IF(B65="","",VLOOKUP(B65,'Description sorts'!$B$164:$H$289,6,FALSE))</f>
        <v/>
      </c>
      <c r="C68" s="258"/>
      <c r="D68" s="259"/>
      <c r="E68" s="252"/>
      <c r="F68" s="4" t="s">
        <v>9</v>
      </c>
      <c r="G68" s="258" t="str">
        <f>IF(G65="","",VLOOKUP(G65,'Description sorts'!$B$164:$H$289,6,FALSE))</f>
        <v/>
      </c>
      <c r="H68" s="258"/>
      <c r="I68" s="259"/>
    </row>
    <row r="69" spans="1:9" x14ac:dyDescent="0.25">
      <c r="A69" s="4" t="s">
        <v>10</v>
      </c>
      <c r="B69" s="260"/>
      <c r="C69" s="261"/>
      <c r="D69" s="262"/>
      <c r="E69" s="252"/>
      <c r="F69" s="4" t="s">
        <v>10</v>
      </c>
      <c r="G69" s="260"/>
      <c r="H69" s="261"/>
      <c r="I69" s="262"/>
    </row>
    <row r="70" spans="1:9" ht="215.1" customHeight="1" thickBot="1" x14ac:dyDescent="0.3">
      <c r="A70" s="255" t="str">
        <f>IF(B65="","",VLOOKUP(B65,'Description sorts'!$B$164:$H$289,7,FALSE))</f>
        <v/>
      </c>
      <c r="B70" s="256"/>
      <c r="C70" s="256"/>
      <c r="D70" s="257"/>
      <c r="E70" s="252"/>
      <c r="F70" s="255" t="str">
        <f>IF(G65="","",VLOOKUP(G65,'Description sorts'!$B$164:$H$289,7,FALSE))</f>
        <v/>
      </c>
      <c r="G70" s="256"/>
      <c r="H70" s="256"/>
      <c r="I70" s="257"/>
    </row>
    <row r="71" spans="1:9" x14ac:dyDescent="0.25">
      <c r="A71" s="252"/>
      <c r="B71" s="252"/>
      <c r="C71" s="252"/>
      <c r="D71" s="252"/>
      <c r="E71" s="252"/>
      <c r="F71" s="252"/>
      <c r="G71" s="252"/>
      <c r="H71" s="252"/>
      <c r="I71" s="252"/>
    </row>
    <row r="72" spans="1:9" x14ac:dyDescent="0.25">
      <c r="A72" s="234"/>
      <c r="B72" s="234"/>
      <c r="C72" s="234"/>
      <c r="D72" s="234"/>
      <c r="E72" s="234"/>
      <c r="F72" s="234"/>
      <c r="G72" s="234"/>
      <c r="H72" s="234"/>
      <c r="I72" s="234"/>
    </row>
    <row r="73" spans="1:9" x14ac:dyDescent="0.25">
      <c r="A73" s="234"/>
      <c r="B73" s="234"/>
      <c r="C73" s="234"/>
      <c r="D73" s="234"/>
      <c r="E73" s="234"/>
      <c r="F73" s="234"/>
      <c r="G73" s="234"/>
      <c r="H73" s="234"/>
      <c r="I73" s="234"/>
    </row>
    <row r="74" spans="1:9" x14ac:dyDescent="0.25">
      <c r="A74" s="234"/>
      <c r="B74" s="234"/>
      <c r="C74" s="234"/>
      <c r="D74" s="234"/>
      <c r="E74" s="234"/>
      <c r="F74" s="234"/>
      <c r="G74" s="234"/>
      <c r="H74" s="234"/>
      <c r="I74" s="234"/>
    </row>
    <row r="75" spans="1:9" x14ac:dyDescent="0.25">
      <c r="A75" s="234"/>
      <c r="B75" s="234"/>
      <c r="C75" s="234"/>
      <c r="D75" s="234"/>
      <c r="E75" s="234"/>
      <c r="F75" s="234"/>
      <c r="G75" s="234"/>
      <c r="H75" s="234"/>
      <c r="I75" s="234"/>
    </row>
    <row r="76" spans="1:9" ht="15.75" thickBot="1" x14ac:dyDescent="0.3">
      <c r="A76" s="234"/>
      <c r="B76" s="234"/>
      <c r="C76" s="234"/>
      <c r="D76" s="234"/>
      <c r="E76" s="234"/>
      <c r="F76" s="234"/>
      <c r="G76" s="234"/>
      <c r="H76" s="234"/>
      <c r="I76" s="234"/>
    </row>
    <row r="77" spans="1:9" x14ac:dyDescent="0.25">
      <c r="A77" s="2" t="s">
        <v>4</v>
      </c>
      <c r="B77" s="253"/>
      <c r="C77" s="253"/>
      <c r="D77" s="254"/>
      <c r="E77" s="252"/>
      <c r="F77" s="2" t="s">
        <v>4</v>
      </c>
      <c r="G77" s="253"/>
      <c r="H77" s="253"/>
      <c r="I77" s="254"/>
    </row>
    <row r="78" spans="1:9" ht="30" x14ac:dyDescent="0.25">
      <c r="A78" s="4" t="s">
        <v>5</v>
      </c>
      <c r="B78" s="5" t="str">
        <f>IF(B77="","",VLOOKUP(B77,'Description sorts'!$B$164:$H$289,2,FALSE))</f>
        <v/>
      </c>
      <c r="C78" s="6" t="s">
        <v>6</v>
      </c>
      <c r="D78" s="7" t="str">
        <f>IF(B77="","",VLOOKUP(B77,'Description sorts'!$B$164:$H$289,3,FALSE))</f>
        <v/>
      </c>
      <c r="E78" s="252"/>
      <c r="F78" s="4" t="s">
        <v>5</v>
      </c>
      <c r="G78" s="5" t="str">
        <f>IF(G77="","",VLOOKUP(G77,'Description sorts'!$B$164:$H$289,2,FALSE))</f>
        <v/>
      </c>
      <c r="H78" s="6" t="s">
        <v>6</v>
      </c>
      <c r="I78" s="7" t="str">
        <f>IF(G77="","",VLOOKUP(G77,'Description sorts'!$B$164:$H$289,3,FALSE))</f>
        <v/>
      </c>
    </row>
    <row r="79" spans="1:9" x14ac:dyDescent="0.25">
      <c r="A79" s="4" t="s">
        <v>7</v>
      </c>
      <c r="B79" s="8" t="str">
        <f>IF(B77="","",VLOOKUP(B77,'Description sorts'!$B$164:$H$289,4,FALSE))</f>
        <v/>
      </c>
      <c r="C79" s="6" t="s">
        <v>8</v>
      </c>
      <c r="D79" s="9" t="str">
        <f>IF(B77="","",VLOOKUP(B77,'Description sorts'!$B$164:$H$289,5,FALSE))</f>
        <v/>
      </c>
      <c r="E79" s="252"/>
      <c r="F79" s="4" t="s">
        <v>7</v>
      </c>
      <c r="G79" s="8" t="str">
        <f>IF(G77="","",VLOOKUP(G77,'Description sorts'!$B$164:$H$289,4,FALSE))</f>
        <v/>
      </c>
      <c r="H79" s="6" t="s">
        <v>8</v>
      </c>
      <c r="I79" s="9" t="str">
        <f>IF(G77="","",VLOOKUP(G77,'Description sorts'!$B$164:$H$289,5,FALSE))</f>
        <v/>
      </c>
    </row>
    <row r="80" spans="1:9" x14ac:dyDescent="0.25">
      <c r="A80" s="4" t="s">
        <v>9</v>
      </c>
      <c r="B80" s="258" t="str">
        <f>IF(B77="","",VLOOKUP(B77,'Description sorts'!$B$164:$H$289,6,FALSE))</f>
        <v/>
      </c>
      <c r="C80" s="258"/>
      <c r="D80" s="259"/>
      <c r="E80" s="252"/>
      <c r="F80" s="4" t="s">
        <v>9</v>
      </c>
      <c r="G80" s="258" t="str">
        <f>IF(G77="","",VLOOKUP(G77,'Description sorts'!$B$164:$H$289,6,FALSE))</f>
        <v/>
      </c>
      <c r="H80" s="258"/>
      <c r="I80" s="259"/>
    </row>
    <row r="81" spans="1:9" x14ac:dyDescent="0.25">
      <c r="A81" s="4" t="s">
        <v>10</v>
      </c>
      <c r="B81" s="260"/>
      <c r="C81" s="261"/>
      <c r="D81" s="262"/>
      <c r="E81" s="252"/>
      <c r="F81" s="4" t="s">
        <v>10</v>
      </c>
      <c r="G81" s="260"/>
      <c r="H81" s="261"/>
      <c r="I81" s="262"/>
    </row>
    <row r="82" spans="1:9" ht="215.1" customHeight="1" thickBot="1" x14ac:dyDescent="0.3">
      <c r="A82" s="255" t="str">
        <f>IF(B77="","",VLOOKUP(B77,'Description sorts'!$B$164:$H$289,7,FALSE))</f>
        <v/>
      </c>
      <c r="B82" s="256"/>
      <c r="C82" s="256"/>
      <c r="D82" s="257"/>
      <c r="E82" s="252"/>
      <c r="F82" s="255" t="str">
        <f>IF(G77="","",VLOOKUP(G77,'Description sorts'!$B$164:$H$289,7,FALSE))</f>
        <v/>
      </c>
      <c r="G82" s="256"/>
      <c r="H82" s="256"/>
      <c r="I82" s="257"/>
    </row>
    <row r="83" spans="1:9" ht="15.75" thickBot="1" x14ac:dyDescent="0.3">
      <c r="A83" s="252"/>
      <c r="B83" s="252"/>
      <c r="C83" s="252"/>
      <c r="D83" s="252"/>
      <c r="E83" s="252"/>
      <c r="F83" s="252"/>
      <c r="G83" s="252"/>
      <c r="H83" s="252"/>
      <c r="I83" s="252"/>
    </row>
    <row r="84" spans="1:9" x14ac:dyDescent="0.25">
      <c r="A84" s="2" t="s">
        <v>4</v>
      </c>
      <c r="B84" s="253"/>
      <c r="C84" s="253"/>
      <c r="D84" s="254"/>
      <c r="E84" s="252"/>
      <c r="F84" s="2" t="s">
        <v>4</v>
      </c>
      <c r="G84" s="253"/>
      <c r="H84" s="253"/>
      <c r="I84" s="254"/>
    </row>
    <row r="85" spans="1:9" ht="30" x14ac:dyDescent="0.25">
      <c r="A85" s="4" t="s">
        <v>5</v>
      </c>
      <c r="B85" s="5" t="str">
        <f>IF(B84="","",VLOOKUP(B84,'Description sorts'!$B$164:$H$289,2,FALSE))</f>
        <v/>
      </c>
      <c r="C85" s="6" t="s">
        <v>6</v>
      </c>
      <c r="D85" s="7" t="str">
        <f>IF(B84="","",VLOOKUP(B84,'Description sorts'!$B$164:$H$289,3,FALSE))</f>
        <v/>
      </c>
      <c r="E85" s="252"/>
      <c r="F85" s="4" t="s">
        <v>5</v>
      </c>
      <c r="G85" s="5" t="str">
        <f>IF(G84="","",VLOOKUP(G84,'Description sorts'!$B$164:$H$289,2,FALSE))</f>
        <v/>
      </c>
      <c r="H85" s="6" t="s">
        <v>6</v>
      </c>
      <c r="I85" s="7" t="str">
        <f>IF(G84="","",VLOOKUP(G84,'Description sorts'!$B$164:$H$289,3,FALSE))</f>
        <v/>
      </c>
    </row>
    <row r="86" spans="1:9" x14ac:dyDescent="0.25">
      <c r="A86" s="4" t="s">
        <v>7</v>
      </c>
      <c r="B86" s="8" t="str">
        <f>IF(B84="","",VLOOKUP(B84,'Description sorts'!$B$164:$H$289,4,FALSE))</f>
        <v/>
      </c>
      <c r="C86" s="6" t="s">
        <v>8</v>
      </c>
      <c r="D86" s="9" t="str">
        <f>IF(B84="","",VLOOKUP(B84,'Description sorts'!$B$164:$H$289,5,FALSE))</f>
        <v/>
      </c>
      <c r="E86" s="252"/>
      <c r="F86" s="4" t="s">
        <v>7</v>
      </c>
      <c r="G86" s="8" t="str">
        <f>IF(G84="","",VLOOKUP(G84,'Description sorts'!$B$164:$H$289,4,FALSE))</f>
        <v/>
      </c>
      <c r="H86" s="6" t="s">
        <v>8</v>
      </c>
      <c r="I86" s="9" t="str">
        <f>IF(G84="","",VLOOKUP(G84,'Description sorts'!$B$164:$H$289,5,FALSE))</f>
        <v/>
      </c>
    </row>
    <row r="87" spans="1:9" x14ac:dyDescent="0.25">
      <c r="A87" s="4" t="s">
        <v>9</v>
      </c>
      <c r="B87" s="258" t="str">
        <f>IF(B84="","",VLOOKUP(B84,'Description sorts'!$B$164:$H$289,6,FALSE))</f>
        <v/>
      </c>
      <c r="C87" s="258"/>
      <c r="D87" s="259"/>
      <c r="E87" s="252"/>
      <c r="F87" s="4" t="s">
        <v>9</v>
      </c>
      <c r="G87" s="258" t="str">
        <f>IF(G84="","",VLOOKUP(G84,'Description sorts'!$B$164:$H$289,6,FALSE))</f>
        <v/>
      </c>
      <c r="H87" s="258"/>
      <c r="I87" s="259"/>
    </row>
    <row r="88" spans="1:9" x14ac:dyDescent="0.25">
      <c r="A88" s="4" t="s">
        <v>10</v>
      </c>
      <c r="B88" s="260"/>
      <c r="C88" s="261"/>
      <c r="D88" s="262"/>
      <c r="E88" s="252"/>
      <c r="F88" s="4" t="s">
        <v>10</v>
      </c>
      <c r="G88" s="260"/>
      <c r="H88" s="261"/>
      <c r="I88" s="262"/>
    </row>
    <row r="89" spans="1:9" ht="215.1" customHeight="1" thickBot="1" x14ac:dyDescent="0.3">
      <c r="A89" s="255" t="str">
        <f>IF(B84="","",VLOOKUP(B84,'Description sorts'!$B$164:$H$289,7,FALSE))</f>
        <v/>
      </c>
      <c r="B89" s="256"/>
      <c r="C89" s="256"/>
      <c r="D89" s="257"/>
      <c r="E89" s="252"/>
      <c r="F89" s="255" t="str">
        <f>IF(G84="","",VLOOKUP(G84,'Description sorts'!$B$164:$H$289,7,FALSE))</f>
        <v/>
      </c>
      <c r="G89" s="256"/>
      <c r="H89" s="256"/>
      <c r="I89" s="257"/>
    </row>
  </sheetData>
  <mergeCells count="102">
    <mergeCell ref="B87:D87"/>
    <mergeCell ref="G87:I87"/>
    <mergeCell ref="B88:D88"/>
    <mergeCell ref="G88:I88"/>
    <mergeCell ref="A83:I83"/>
    <mergeCell ref="B84:D84"/>
    <mergeCell ref="E84:E89"/>
    <mergeCell ref="G84:I84"/>
    <mergeCell ref="A89:D89"/>
    <mergeCell ref="F89:I89"/>
    <mergeCell ref="A82:D82"/>
    <mergeCell ref="F82:I82"/>
    <mergeCell ref="B77:D77"/>
    <mergeCell ref="E77:E82"/>
    <mergeCell ref="G77:I77"/>
    <mergeCell ref="B80:D80"/>
    <mergeCell ref="G80:I80"/>
    <mergeCell ref="A71:I71"/>
    <mergeCell ref="B68:D68"/>
    <mergeCell ref="G68:I68"/>
    <mergeCell ref="B69:D69"/>
    <mergeCell ref="G69:I69"/>
    <mergeCell ref="B81:D81"/>
    <mergeCell ref="G81:I81"/>
    <mergeCell ref="A64:I64"/>
    <mergeCell ref="B65:D65"/>
    <mergeCell ref="E65:E70"/>
    <mergeCell ref="G65:I65"/>
    <mergeCell ref="A70:D70"/>
    <mergeCell ref="F70:I70"/>
    <mergeCell ref="A63:D63"/>
    <mergeCell ref="F63:I63"/>
    <mergeCell ref="B58:D58"/>
    <mergeCell ref="E58:E63"/>
    <mergeCell ref="G58:I58"/>
    <mergeCell ref="B61:D61"/>
    <mergeCell ref="G61:I61"/>
    <mergeCell ref="A52:I52"/>
    <mergeCell ref="B49:D49"/>
    <mergeCell ref="G49:I49"/>
    <mergeCell ref="B50:D50"/>
    <mergeCell ref="G50:I50"/>
    <mergeCell ref="B62:D62"/>
    <mergeCell ref="G62:I62"/>
    <mergeCell ref="A45:I45"/>
    <mergeCell ref="B46:D46"/>
    <mergeCell ref="E46:E51"/>
    <mergeCell ref="G46:I46"/>
    <mergeCell ref="A51:D51"/>
    <mergeCell ref="F51:I51"/>
    <mergeCell ref="A44:D44"/>
    <mergeCell ref="F44:I44"/>
    <mergeCell ref="B39:D39"/>
    <mergeCell ref="E39:E44"/>
    <mergeCell ref="G39:I39"/>
    <mergeCell ref="B42:D42"/>
    <mergeCell ref="G42:I42"/>
    <mergeCell ref="A33:I33"/>
    <mergeCell ref="B30:D30"/>
    <mergeCell ref="G30:I30"/>
    <mergeCell ref="B31:D31"/>
    <mergeCell ref="G31:I31"/>
    <mergeCell ref="B43:D43"/>
    <mergeCell ref="G43:I43"/>
    <mergeCell ref="A26:I26"/>
    <mergeCell ref="B27:D27"/>
    <mergeCell ref="E27:E32"/>
    <mergeCell ref="G27:I27"/>
    <mergeCell ref="A32:D32"/>
    <mergeCell ref="F32:I32"/>
    <mergeCell ref="A25:D25"/>
    <mergeCell ref="F25:I25"/>
    <mergeCell ref="B20:D20"/>
    <mergeCell ref="E20:E25"/>
    <mergeCell ref="G20:I20"/>
    <mergeCell ref="B23:D23"/>
    <mergeCell ref="G23:I23"/>
    <mergeCell ref="B13:D13"/>
    <mergeCell ref="G13:I13"/>
    <mergeCell ref="B15:D15"/>
    <mergeCell ref="G15:I15"/>
    <mergeCell ref="B24:D24"/>
    <mergeCell ref="G24:I24"/>
    <mergeCell ref="B8:D8"/>
    <mergeCell ref="G8:I8"/>
    <mergeCell ref="A9:D9"/>
    <mergeCell ref="F9:I9"/>
    <mergeCell ref="A10:I10"/>
    <mergeCell ref="B11:D11"/>
    <mergeCell ref="E11:E16"/>
    <mergeCell ref="G11:I11"/>
    <mergeCell ref="A16:D16"/>
    <mergeCell ref="F16:I16"/>
    <mergeCell ref="A1:I1"/>
    <mergeCell ref="B2:D2"/>
    <mergeCell ref="G2:I2"/>
    <mergeCell ref="A3:I3"/>
    <mergeCell ref="B4:D4"/>
    <mergeCell ref="E4:E9"/>
    <mergeCell ref="G4:I4"/>
    <mergeCell ref="B7:D7"/>
    <mergeCell ref="G7:I7"/>
  </mergeCells>
  <dataValidations disablePrompts="1" count="2">
    <dataValidation type="list" allowBlank="1" showInputMessage="1" showErrorMessage="1" sqref="B2:D2">
      <formula1>Domainedivins</formula1>
    </dataValidation>
    <dataValidation type="list" allowBlank="1" showInputMessage="1" showErrorMessage="1" sqref="G2:I2">
      <formula1>Livre_de_sort_inspiration_divine</formula1>
    </dataValidation>
  </dataValidations>
  <pageMargins left="0.25" right="0.25" top="0.75" bottom="0.59375" header="0.3" footer="0.3"/>
  <pageSetup orientation="portrait" horizontalDpi="90" verticalDpi="9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dimension ref="A1:O38"/>
  <sheetViews>
    <sheetView view="pageLayout" zoomScaleNormal="100" workbookViewId="0">
      <selection activeCell="G5" sqref="G5:I5"/>
    </sheetView>
  </sheetViews>
  <sheetFormatPr baseColWidth="10" defaultRowHeight="15" x14ac:dyDescent="0.25"/>
  <cols>
    <col min="1" max="1" width="11.7109375" bestFit="1" customWidth="1"/>
    <col min="5" max="5" width="6" customWidth="1"/>
    <col min="10" max="10" width="11.140625" customWidth="1"/>
  </cols>
  <sheetData>
    <row r="1" spans="1:15" ht="15.75" thickBot="1" x14ac:dyDescent="0.3">
      <c r="A1" s="268" t="s">
        <v>13</v>
      </c>
      <c r="B1" s="269"/>
      <c r="C1" s="269"/>
      <c r="D1" s="269"/>
      <c r="E1" s="269"/>
      <c r="F1" s="269"/>
      <c r="G1" s="269"/>
      <c r="H1" s="269"/>
      <c r="I1" s="270"/>
    </row>
    <row r="2" spans="1:15" ht="15.75" customHeight="1" thickBot="1" x14ac:dyDescent="0.3">
      <c r="A2" s="271" t="s">
        <v>14</v>
      </c>
      <c r="B2" s="272"/>
      <c r="C2" s="274"/>
      <c r="D2" s="275"/>
      <c r="E2" s="275"/>
      <c r="F2" s="276"/>
      <c r="G2" s="244"/>
      <c r="H2" s="244"/>
      <c r="I2" s="244"/>
    </row>
    <row r="3" spans="1:15" s="1" customFormat="1" ht="15.75" customHeight="1" thickBot="1" x14ac:dyDescent="0.3">
      <c r="A3" s="271" t="s">
        <v>3</v>
      </c>
      <c r="B3" s="273"/>
      <c r="C3" s="274"/>
      <c r="D3" s="275"/>
      <c r="E3" s="275"/>
      <c r="F3" s="276"/>
      <c r="G3" s="234"/>
      <c r="H3" s="234"/>
      <c r="I3" s="234"/>
      <c r="L3"/>
    </row>
    <row r="4" spans="1:15" ht="15.75" thickBot="1" x14ac:dyDescent="0.3">
      <c r="A4" s="252"/>
      <c r="B4" s="252"/>
      <c r="C4" s="252"/>
      <c r="D4" s="252"/>
      <c r="E4" s="252"/>
      <c r="F4" s="252"/>
      <c r="G4" s="252"/>
      <c r="H4" s="252"/>
      <c r="I4" s="252"/>
      <c r="O4" s="1"/>
    </row>
    <row r="5" spans="1:15" x14ac:dyDescent="0.25">
      <c r="A5" s="2" t="s">
        <v>4</v>
      </c>
      <c r="B5" s="253" t="str">
        <f>IF($C$3="","",VLOOKUP($C$3,'Liste de sorts'!$C$83:$M$94,2,FALSE))</f>
        <v/>
      </c>
      <c r="C5" s="253"/>
      <c r="D5" s="254"/>
      <c r="E5" s="267"/>
      <c r="F5" s="2" t="s">
        <v>4</v>
      </c>
      <c r="G5" s="253" t="str">
        <f>IF($C$3="","",VLOOKUP($C$3,'Liste de sorts'!$C$83:$M$94,3,FALSE))</f>
        <v/>
      </c>
      <c r="H5" s="253"/>
      <c r="I5" s="254"/>
    </row>
    <row r="6" spans="1:15" ht="30" x14ac:dyDescent="0.25">
      <c r="A6" s="4" t="s">
        <v>5</v>
      </c>
      <c r="B6" s="5" t="str">
        <f>IF(B5="","",VLOOKUP(B5,'Description sorts'!$B$356:$H$412,2,FALSE))</f>
        <v/>
      </c>
      <c r="C6" s="6" t="s">
        <v>6</v>
      </c>
      <c r="D6" s="7" t="str">
        <f>IF(B5="","",VLOOKUP(B5,'Description sorts'!$B$356:$H$412,3,FALSE))</f>
        <v/>
      </c>
      <c r="E6" s="267"/>
      <c r="F6" s="4" t="s">
        <v>5</v>
      </c>
      <c r="G6" s="5" t="str">
        <f>IF(G5="","",VLOOKUP(G5,'Description sorts'!$B$356:$H$412,2,FALSE))</f>
        <v/>
      </c>
      <c r="H6" s="6" t="s">
        <v>6</v>
      </c>
      <c r="I6" s="7" t="str">
        <f>IF(G5="","",VLOOKUP(G5,'Description sorts'!$B$356:$H$412,3,FALSE))</f>
        <v/>
      </c>
    </row>
    <row r="7" spans="1:15" x14ac:dyDescent="0.25">
      <c r="A7" s="4" t="s">
        <v>7</v>
      </c>
      <c r="B7" s="8" t="str">
        <f>IF(B5="","",VLOOKUP(B5,'Description sorts'!$B$356:$H$412,4,FALSE))</f>
        <v/>
      </c>
      <c r="C7" s="6" t="s">
        <v>8</v>
      </c>
      <c r="D7" s="9" t="str">
        <f>IF(B5="","",VLOOKUP(B5,'Description sorts'!$B$356:$H$412,5,FALSE))</f>
        <v/>
      </c>
      <c r="E7" s="267"/>
      <c r="F7" s="4" t="s">
        <v>7</v>
      </c>
      <c r="G7" s="8" t="str">
        <f>IF(G5="","",VLOOKUP(G5,'Description sorts'!$B$356:$H$412,4,FALSE))</f>
        <v/>
      </c>
      <c r="H7" s="6" t="s">
        <v>8</v>
      </c>
      <c r="I7" s="9" t="str">
        <f>IF(G5="","",VLOOKUP(G5,'Description sorts'!$B$356:$H$412,5,FALSE))</f>
        <v/>
      </c>
    </row>
    <row r="8" spans="1:15" ht="30" x14ac:dyDescent="0.25">
      <c r="A8" s="4" t="s">
        <v>9</v>
      </c>
      <c r="B8" s="258" t="str">
        <f>IF(B5="","",VLOOKUP(B5,'Description sorts'!$B$356:$H$412,6,FALSE))</f>
        <v/>
      </c>
      <c r="C8" s="258"/>
      <c r="D8" s="259"/>
      <c r="E8" s="267"/>
      <c r="F8" s="4" t="s">
        <v>9</v>
      </c>
      <c r="G8" s="258" t="str">
        <f>IF(G5="","",VLOOKUP(G5,'Description sorts'!$B$356:$H$412,6,FALSE))</f>
        <v/>
      </c>
      <c r="H8" s="258"/>
      <c r="I8" s="259"/>
    </row>
    <row r="9" spans="1:15" ht="30" x14ac:dyDescent="0.25">
      <c r="A9" s="4" t="s">
        <v>10</v>
      </c>
      <c r="B9" s="260"/>
      <c r="C9" s="261"/>
      <c r="D9" s="262"/>
      <c r="E9" s="267"/>
      <c r="F9" s="4" t="s">
        <v>10</v>
      </c>
      <c r="G9" s="260"/>
      <c r="H9" s="261"/>
      <c r="I9" s="262"/>
    </row>
    <row r="10" spans="1:15" ht="180" customHeight="1" thickBot="1" x14ac:dyDescent="0.3">
      <c r="A10" s="255" t="str">
        <f>IF(B5="","",VLOOKUP(B5,'Description sorts'!$B$356:$H$412,7,FALSE))</f>
        <v/>
      </c>
      <c r="B10" s="256"/>
      <c r="C10" s="256"/>
      <c r="D10" s="257"/>
      <c r="E10" s="267"/>
      <c r="F10" s="255" t="str">
        <f>IF(G5="","",VLOOKUP(G5,'Description sorts'!$B$356:$H$412,7,FALSE))</f>
        <v/>
      </c>
      <c r="G10" s="256"/>
      <c r="H10" s="256"/>
      <c r="I10" s="257"/>
    </row>
    <row r="11" spans="1:15" ht="15.75" thickBot="1" x14ac:dyDescent="0.3">
      <c r="A11" s="252"/>
      <c r="B11" s="252"/>
      <c r="C11" s="252"/>
      <c r="D11" s="252"/>
      <c r="E11" s="252"/>
      <c r="F11" s="252"/>
      <c r="G11" s="252"/>
      <c r="H11" s="252"/>
      <c r="I11" s="252"/>
    </row>
    <row r="12" spans="1:15" x14ac:dyDescent="0.25">
      <c r="A12" s="2" t="s">
        <v>4</v>
      </c>
      <c r="B12" s="253" t="str">
        <f>IF($C$3="","",VLOOKUP($C$3,'Liste de sorts'!$C$83:$M$94,4,FALSE))</f>
        <v/>
      </c>
      <c r="C12" s="253"/>
      <c r="D12" s="254"/>
      <c r="E12" s="267"/>
      <c r="F12" s="2" t="s">
        <v>4</v>
      </c>
      <c r="G12" s="253" t="str">
        <f>IF($C$3="","",VLOOKUP($C$3,'Liste de sorts'!$C$83:$M$94,5,FALSE))</f>
        <v/>
      </c>
      <c r="H12" s="253"/>
      <c r="I12" s="254"/>
    </row>
    <row r="13" spans="1:15" ht="30" x14ac:dyDescent="0.25">
      <c r="A13" s="4" t="s">
        <v>5</v>
      </c>
      <c r="B13" s="5" t="str">
        <f>IF(B12="","",VLOOKUP(B12,'Description sorts'!$B$356:$H$412,2,FALSE))</f>
        <v/>
      </c>
      <c r="C13" s="6" t="s">
        <v>6</v>
      </c>
      <c r="D13" s="7" t="str">
        <f>IF(B12="","",VLOOKUP(B12,'Description sorts'!$B$356:$H$412,3,FALSE))</f>
        <v/>
      </c>
      <c r="E13" s="267"/>
      <c r="F13" s="4" t="s">
        <v>5</v>
      </c>
      <c r="G13" s="5" t="str">
        <f>IF(G12="","",VLOOKUP(G12,'Description sorts'!$B$356:$H$412,2,FALSE))</f>
        <v/>
      </c>
      <c r="H13" s="6" t="s">
        <v>6</v>
      </c>
      <c r="I13" s="7" t="str">
        <f>IF(G12="","",VLOOKUP(G12,'Description sorts'!$B$356:$H$412,3,FALSE))</f>
        <v/>
      </c>
    </row>
    <row r="14" spans="1:15" x14ac:dyDescent="0.25">
      <c r="A14" s="4" t="s">
        <v>7</v>
      </c>
      <c r="B14" s="8" t="str">
        <f>IF(B12="","",VLOOKUP(B12,'Description sorts'!$B$356:$H$412,4,FALSE))</f>
        <v/>
      </c>
      <c r="C14" s="6" t="s">
        <v>8</v>
      </c>
      <c r="D14" s="9" t="str">
        <f>IF(B12="","",VLOOKUP(B12,'Description sorts'!$B$356:$H$412,5,FALSE))</f>
        <v/>
      </c>
      <c r="E14" s="267"/>
      <c r="F14" s="4" t="s">
        <v>7</v>
      </c>
      <c r="G14" s="8" t="str">
        <f>IF(G12="","",VLOOKUP(G12,'Description sorts'!$B$356:$H$412,4,FALSE))</f>
        <v/>
      </c>
      <c r="H14" s="6" t="s">
        <v>8</v>
      </c>
      <c r="I14" s="9" t="str">
        <f>IF(G12="","",VLOOKUP(G12,'Description sorts'!$B$356:$H$412,5,FALSE))</f>
        <v/>
      </c>
    </row>
    <row r="15" spans="1:15" ht="30" x14ac:dyDescent="0.25">
      <c r="A15" s="4" t="s">
        <v>9</v>
      </c>
      <c r="B15" s="258" t="str">
        <f>IF(B12="","",VLOOKUP(B12,'Description sorts'!$B$356:$H$412,6,FALSE))</f>
        <v/>
      </c>
      <c r="C15" s="258"/>
      <c r="D15" s="259"/>
      <c r="E15" s="267"/>
      <c r="F15" s="4" t="s">
        <v>9</v>
      </c>
      <c r="G15" s="258" t="str">
        <f>IF(G12="","",VLOOKUP(G12,'Description sorts'!$B$356:$H$412,6,FALSE))</f>
        <v/>
      </c>
      <c r="H15" s="258"/>
      <c r="I15" s="259"/>
    </row>
    <row r="16" spans="1:15" ht="30" x14ac:dyDescent="0.25">
      <c r="A16" s="4" t="s">
        <v>10</v>
      </c>
      <c r="B16" s="260"/>
      <c r="C16" s="261"/>
      <c r="D16" s="262"/>
      <c r="E16" s="267"/>
      <c r="F16" s="4" t="s">
        <v>10</v>
      </c>
      <c r="G16" s="260"/>
      <c r="H16" s="261"/>
      <c r="I16" s="262"/>
    </row>
    <row r="17" spans="1:9" ht="180" customHeight="1" thickBot="1" x14ac:dyDescent="0.3">
      <c r="A17" s="255" t="str">
        <f>IF(B12="","",VLOOKUP(B12,'Description sorts'!$B$356:$H$412,7,FALSE))</f>
        <v/>
      </c>
      <c r="B17" s="256"/>
      <c r="C17" s="256"/>
      <c r="D17" s="257"/>
      <c r="E17" s="267"/>
      <c r="F17" s="255" t="str">
        <f>IF(G12="","",VLOOKUP(G12,'Description sorts'!$B$356:$H$412,7,FALSE))</f>
        <v/>
      </c>
      <c r="G17" s="256"/>
      <c r="H17" s="256"/>
      <c r="I17" s="257"/>
    </row>
    <row r="18" spans="1:9" ht="71.25" customHeight="1" thickBot="1" x14ac:dyDescent="0.3">
      <c r="A18" s="252"/>
      <c r="B18" s="252"/>
      <c r="C18" s="252"/>
      <c r="D18" s="252"/>
      <c r="E18" s="252"/>
      <c r="F18" s="252"/>
      <c r="G18" s="252"/>
      <c r="H18" s="252"/>
      <c r="I18" s="252"/>
    </row>
    <row r="19" spans="1:9" x14ac:dyDescent="0.25">
      <c r="A19" s="2" t="s">
        <v>4</v>
      </c>
      <c r="B19" s="253" t="str">
        <f>IF($C$3="","",VLOOKUP($C$3,'Liste de sorts'!$C$83:$M$94,6,FALSE))</f>
        <v/>
      </c>
      <c r="C19" s="253"/>
      <c r="D19" s="254"/>
      <c r="E19" s="267"/>
      <c r="F19" s="2" t="s">
        <v>4</v>
      </c>
      <c r="G19" s="253" t="str">
        <f>IF($C$3="","",VLOOKUP($C$3,'Liste de sorts'!$C$83:$M$94,7,FALSE))</f>
        <v/>
      </c>
      <c r="H19" s="253"/>
      <c r="I19" s="254"/>
    </row>
    <row r="20" spans="1:9" ht="30" x14ac:dyDescent="0.25">
      <c r="A20" s="4" t="s">
        <v>5</v>
      </c>
      <c r="B20" s="5" t="str">
        <f>IF(B19="","",VLOOKUP(B19,'Description sorts'!$B$356:$H$412,2,FALSE))</f>
        <v/>
      </c>
      <c r="C20" s="6" t="s">
        <v>6</v>
      </c>
      <c r="D20" s="7" t="str">
        <f>IF(B19="","",VLOOKUP(B19,'Description sorts'!$B$356:$H$412,3,FALSE))</f>
        <v/>
      </c>
      <c r="E20" s="267"/>
      <c r="F20" s="4" t="s">
        <v>5</v>
      </c>
      <c r="G20" s="5" t="str">
        <f>IF(G19="","",VLOOKUP(G19,'Description sorts'!$B$356:$H$412,2,FALSE))</f>
        <v/>
      </c>
      <c r="H20" s="6" t="s">
        <v>6</v>
      </c>
      <c r="I20" s="7" t="str">
        <f>IF(G19="","",VLOOKUP(G19,'Description sorts'!$B$356:$H$412,3,FALSE))</f>
        <v/>
      </c>
    </row>
    <row r="21" spans="1:9" x14ac:dyDescent="0.25">
      <c r="A21" s="4" t="s">
        <v>7</v>
      </c>
      <c r="B21" s="8" t="str">
        <f>IF(B19="","",VLOOKUP(B19,'Description sorts'!$B$356:$H$412,4,FALSE))</f>
        <v/>
      </c>
      <c r="C21" s="6" t="s">
        <v>8</v>
      </c>
      <c r="D21" s="9" t="str">
        <f>IF(B19="","",VLOOKUP(B19,'Description sorts'!$B$356:$H$412,5,FALSE))</f>
        <v/>
      </c>
      <c r="E21" s="267"/>
      <c r="F21" s="4" t="s">
        <v>7</v>
      </c>
      <c r="G21" s="8" t="str">
        <f>IF(G19="","",VLOOKUP(G19,'Description sorts'!$B$356:$H$412,4,FALSE))</f>
        <v/>
      </c>
      <c r="H21" s="6" t="s">
        <v>8</v>
      </c>
      <c r="I21" s="9" t="str">
        <f>IF(G19="","",VLOOKUP(G19,'Description sorts'!$B$356:$H$412,5,FALSE))</f>
        <v/>
      </c>
    </row>
    <row r="22" spans="1:9" ht="30" x14ac:dyDescent="0.25">
      <c r="A22" s="4" t="s">
        <v>9</v>
      </c>
      <c r="B22" s="258" t="str">
        <f>IF(B19="","",VLOOKUP(B19,'Description sorts'!$B$356:$H$412,6,FALSE))</f>
        <v/>
      </c>
      <c r="C22" s="258"/>
      <c r="D22" s="259"/>
      <c r="E22" s="267"/>
      <c r="F22" s="4" t="s">
        <v>9</v>
      </c>
      <c r="G22" s="258" t="str">
        <f>IF(G19="","",VLOOKUP(G19,'Description sorts'!$B$356:$H$412,6,FALSE))</f>
        <v/>
      </c>
      <c r="H22" s="258"/>
      <c r="I22" s="259"/>
    </row>
    <row r="23" spans="1:9" ht="30" x14ac:dyDescent="0.25">
      <c r="A23" s="4" t="s">
        <v>10</v>
      </c>
      <c r="B23" s="260"/>
      <c r="C23" s="261"/>
      <c r="D23" s="262"/>
      <c r="E23" s="267"/>
      <c r="F23" s="4" t="s">
        <v>10</v>
      </c>
      <c r="G23" s="260"/>
      <c r="H23" s="261"/>
      <c r="I23" s="262"/>
    </row>
    <row r="24" spans="1:9" ht="180" customHeight="1" thickBot="1" x14ac:dyDescent="0.3">
      <c r="A24" s="255" t="str">
        <f>IF(B19="","",VLOOKUP(B19,'Description sorts'!$B$356:$H$412,7,FALSE))</f>
        <v/>
      </c>
      <c r="B24" s="256"/>
      <c r="C24" s="256"/>
      <c r="D24" s="257"/>
      <c r="E24" s="267"/>
      <c r="F24" s="255" t="str">
        <f>IF(G19="","",VLOOKUP(G19,'Description sorts'!$B$356:$H$412,7,FALSE))</f>
        <v/>
      </c>
      <c r="G24" s="256"/>
      <c r="H24" s="256"/>
      <c r="I24" s="257"/>
    </row>
    <row r="25" spans="1:9" ht="15.75" thickBot="1" x14ac:dyDescent="0.3">
      <c r="A25" s="252"/>
      <c r="B25" s="252"/>
      <c r="C25" s="252"/>
      <c r="D25" s="252"/>
      <c r="E25" s="252"/>
      <c r="F25" s="252"/>
      <c r="G25" s="252"/>
      <c r="H25" s="252"/>
      <c r="I25" s="252"/>
    </row>
    <row r="26" spans="1:9" x14ac:dyDescent="0.25">
      <c r="A26" s="2" t="s">
        <v>4</v>
      </c>
      <c r="B26" s="253" t="str">
        <f>IF($C$3="","",VLOOKUP($C$3,'Liste de sorts'!$C$83:$M$94,8,FALSE))</f>
        <v/>
      </c>
      <c r="C26" s="253"/>
      <c r="D26" s="254"/>
      <c r="E26" s="267"/>
      <c r="F26" s="2" t="s">
        <v>4</v>
      </c>
      <c r="G26" s="253" t="str">
        <f>IF($C$3="","",VLOOKUP($C$3,'Liste de sorts'!$C$83:$M$94,9,FALSE))</f>
        <v/>
      </c>
      <c r="H26" s="253"/>
      <c r="I26" s="254"/>
    </row>
    <row r="27" spans="1:9" ht="30" x14ac:dyDescent="0.25">
      <c r="A27" s="4" t="s">
        <v>5</v>
      </c>
      <c r="B27" s="5" t="str">
        <f>IF(B26="","",VLOOKUP(B26,'Description sorts'!$B$356:$H$412,2,FALSE))</f>
        <v/>
      </c>
      <c r="C27" s="6" t="s">
        <v>6</v>
      </c>
      <c r="D27" s="7" t="str">
        <f>IF(B26="","",VLOOKUP(B26,'Description sorts'!$B$356:$H$412,3,FALSE))</f>
        <v/>
      </c>
      <c r="E27" s="267"/>
      <c r="F27" s="4" t="s">
        <v>5</v>
      </c>
      <c r="G27" s="5" t="str">
        <f>IF(G26="","",VLOOKUP(G26,'Description sorts'!$B$356:$H$412,2,FALSE))</f>
        <v/>
      </c>
      <c r="H27" s="6" t="s">
        <v>6</v>
      </c>
      <c r="I27" s="7" t="str">
        <f>IF(G26="","",VLOOKUP(G26,'Description sorts'!$B$356:$H$412,3,FALSE))</f>
        <v/>
      </c>
    </row>
    <row r="28" spans="1:9" x14ac:dyDescent="0.25">
      <c r="A28" s="4" t="s">
        <v>7</v>
      </c>
      <c r="B28" s="8" t="str">
        <f>IF(B26="","",VLOOKUP(B26,'Description sorts'!$B$356:$H$412,4,FALSE))</f>
        <v/>
      </c>
      <c r="C28" s="6" t="s">
        <v>8</v>
      </c>
      <c r="D28" s="9" t="str">
        <f>IF(B26="","",VLOOKUP(B26,'Description sorts'!$B$356:$H$412,5,FALSE))</f>
        <v/>
      </c>
      <c r="E28" s="267"/>
      <c r="F28" s="4" t="s">
        <v>7</v>
      </c>
      <c r="G28" s="8" t="str">
        <f>IF(G26="","",VLOOKUP(G26,'Description sorts'!$B$356:$H$412,4,FALSE))</f>
        <v/>
      </c>
      <c r="H28" s="6" t="s">
        <v>8</v>
      </c>
      <c r="I28" s="9" t="str">
        <f>IF(G26="","",VLOOKUP(G26,'Description sorts'!$B$356:$H$412,5,FALSE))</f>
        <v/>
      </c>
    </row>
    <row r="29" spans="1:9" ht="30" x14ac:dyDescent="0.25">
      <c r="A29" s="4" t="s">
        <v>9</v>
      </c>
      <c r="B29" s="258" t="str">
        <f>IF(B26="","",VLOOKUP(B26,'Description sorts'!$B$356:$H$412,6,FALSE))</f>
        <v/>
      </c>
      <c r="C29" s="258"/>
      <c r="D29" s="259"/>
      <c r="E29" s="267"/>
      <c r="F29" s="4" t="s">
        <v>9</v>
      </c>
      <c r="G29" s="258" t="str">
        <f>IF(G26="","",VLOOKUP(G26,'Description sorts'!$B$356:$H$412,6,FALSE))</f>
        <v/>
      </c>
      <c r="H29" s="258"/>
      <c r="I29" s="259"/>
    </row>
    <row r="30" spans="1:9" ht="30" x14ac:dyDescent="0.25">
      <c r="A30" s="4" t="s">
        <v>10</v>
      </c>
      <c r="B30" s="260"/>
      <c r="C30" s="261"/>
      <c r="D30" s="262"/>
      <c r="E30" s="267"/>
      <c r="F30" s="4" t="s">
        <v>10</v>
      </c>
      <c r="G30" s="260"/>
      <c r="H30" s="261"/>
      <c r="I30" s="262"/>
    </row>
    <row r="31" spans="1:9" ht="180" customHeight="1" thickBot="1" x14ac:dyDescent="0.3">
      <c r="A31" s="255" t="str">
        <f>IF(B26="","",VLOOKUP(B26,'Description sorts'!$B$356:$H$412,7,FALSE))</f>
        <v/>
      </c>
      <c r="B31" s="256"/>
      <c r="C31" s="256"/>
      <c r="D31" s="257"/>
      <c r="E31" s="267"/>
      <c r="F31" s="255" t="str">
        <f>IF(G26="","",VLOOKUP(G26,'Description sorts'!$B$356:$H$412,7,FALSE))</f>
        <v/>
      </c>
      <c r="G31" s="256"/>
      <c r="H31" s="256"/>
      <c r="I31" s="257"/>
    </row>
    <row r="32" spans="1:9" ht="133.5" customHeight="1" thickBot="1" x14ac:dyDescent="0.3">
      <c r="A32" s="252"/>
      <c r="B32" s="252"/>
      <c r="C32" s="252"/>
      <c r="D32" s="252"/>
      <c r="E32" s="252"/>
      <c r="F32" s="252"/>
      <c r="G32" s="252"/>
      <c r="H32" s="252"/>
      <c r="I32" s="252"/>
    </row>
    <row r="33" spans="1:9" x14ac:dyDescent="0.25">
      <c r="A33" s="2" t="s">
        <v>4</v>
      </c>
      <c r="B33" s="253" t="str">
        <f>IF($C$3="","",VLOOKUP($C$3,'Liste de sorts'!$C$83:$M$94,10,FALSE))</f>
        <v/>
      </c>
      <c r="C33" s="253"/>
      <c r="D33" s="254"/>
      <c r="E33" s="267"/>
      <c r="F33" s="2" t="s">
        <v>4</v>
      </c>
      <c r="G33" s="253" t="str">
        <f>IF($C$3="","",VLOOKUP($C$3,'Liste de sorts'!$C$83:$M$94,11,FALSE))</f>
        <v/>
      </c>
      <c r="H33" s="253"/>
      <c r="I33" s="254"/>
    </row>
    <row r="34" spans="1:9" ht="30" x14ac:dyDescent="0.25">
      <c r="A34" s="4" t="s">
        <v>5</v>
      </c>
      <c r="B34" s="5" t="str">
        <f>IF(B33="","",VLOOKUP(B33,'Description sorts'!$B$356:$H$412,2,FALSE))</f>
        <v/>
      </c>
      <c r="C34" s="6" t="s">
        <v>6</v>
      </c>
      <c r="D34" s="7" t="str">
        <f>IF(B33="","",VLOOKUP(B33,'Description sorts'!$B$356:$H$412,3,FALSE))</f>
        <v/>
      </c>
      <c r="E34" s="267"/>
      <c r="F34" s="4" t="s">
        <v>5</v>
      </c>
      <c r="G34" s="5" t="str">
        <f>IF(G33="","",VLOOKUP(G33,'Description sorts'!$B$356:$H$412,2,FALSE))</f>
        <v/>
      </c>
      <c r="H34" s="6" t="s">
        <v>6</v>
      </c>
      <c r="I34" s="7" t="str">
        <f>IF(G33="","",VLOOKUP(G33,'Description sorts'!$B$356:$H$412,3,FALSE))</f>
        <v/>
      </c>
    </row>
    <row r="35" spans="1:9" x14ac:dyDescent="0.25">
      <c r="A35" s="4" t="s">
        <v>7</v>
      </c>
      <c r="B35" s="8" t="str">
        <f>IF(B33="","",VLOOKUP(B33,'Description sorts'!$B$356:$H$412,4,FALSE))</f>
        <v/>
      </c>
      <c r="C35" s="6" t="s">
        <v>8</v>
      </c>
      <c r="D35" s="9" t="str">
        <f>IF(B33="","",VLOOKUP(B33,'Description sorts'!$B$356:$H$412,5,FALSE))</f>
        <v/>
      </c>
      <c r="E35" s="267"/>
      <c r="F35" s="4" t="s">
        <v>7</v>
      </c>
      <c r="G35" s="8" t="str">
        <f>IF(G33="","",VLOOKUP(G33,'Description sorts'!$B$356:$H$412,4,FALSE))</f>
        <v/>
      </c>
      <c r="H35" s="6" t="s">
        <v>8</v>
      </c>
      <c r="I35" s="9" t="str">
        <f>IF(G33="","",VLOOKUP(G33,'Description sorts'!$B$356:$H$412,5,FALSE))</f>
        <v/>
      </c>
    </row>
    <row r="36" spans="1:9" ht="30" x14ac:dyDescent="0.25">
      <c r="A36" s="4" t="s">
        <v>9</v>
      </c>
      <c r="B36" s="258" t="str">
        <f>IF(B33="","",VLOOKUP(B33,'Description sorts'!$B$356:$H$412,6,FALSE))</f>
        <v/>
      </c>
      <c r="C36" s="258"/>
      <c r="D36" s="259"/>
      <c r="E36" s="267"/>
      <c r="F36" s="4" t="s">
        <v>9</v>
      </c>
      <c r="G36" s="258" t="str">
        <f>IF(G33="","",VLOOKUP(G33,'Description sorts'!$B$356:$H$412,6,FALSE))</f>
        <v/>
      </c>
      <c r="H36" s="258"/>
      <c r="I36" s="259"/>
    </row>
    <row r="37" spans="1:9" ht="30" x14ac:dyDescent="0.25">
      <c r="A37" s="4" t="s">
        <v>10</v>
      </c>
      <c r="B37" s="260"/>
      <c r="C37" s="261"/>
      <c r="D37" s="262"/>
      <c r="E37" s="267"/>
      <c r="F37" s="4" t="s">
        <v>10</v>
      </c>
      <c r="G37" s="260"/>
      <c r="H37" s="261"/>
      <c r="I37" s="262"/>
    </row>
    <row r="38" spans="1:9" ht="180" customHeight="1" thickBot="1" x14ac:dyDescent="0.3">
      <c r="A38" s="255" t="str">
        <f>IF(B33="","",VLOOKUP(B33,'Description sorts'!$B$356:$H$412,7,FALSE))</f>
        <v/>
      </c>
      <c r="B38" s="256"/>
      <c r="C38" s="256"/>
      <c r="D38" s="257"/>
      <c r="E38" s="267"/>
      <c r="F38" s="255" t="str">
        <f>IF(G33="","",VLOOKUP(G33,'Description sorts'!$B$356:$H$412,7,FALSE))</f>
        <v/>
      </c>
      <c r="G38" s="256"/>
      <c r="H38" s="256"/>
      <c r="I38" s="257"/>
    </row>
  </sheetData>
  <mergeCells count="55">
    <mergeCell ref="A25:I25"/>
    <mergeCell ref="B37:D37"/>
    <mergeCell ref="G37:I37"/>
    <mergeCell ref="A38:D38"/>
    <mergeCell ref="F38:I38"/>
    <mergeCell ref="B30:D30"/>
    <mergeCell ref="G30:I30"/>
    <mergeCell ref="A31:D31"/>
    <mergeCell ref="F31:I31"/>
    <mergeCell ref="A32:I32"/>
    <mergeCell ref="B33:D33"/>
    <mergeCell ref="E33:E38"/>
    <mergeCell ref="G33:I33"/>
    <mergeCell ref="B36:D36"/>
    <mergeCell ref="G36:I36"/>
    <mergeCell ref="B26:D26"/>
    <mergeCell ref="E26:E31"/>
    <mergeCell ref="G26:I26"/>
    <mergeCell ref="B29:D29"/>
    <mergeCell ref="G29:I29"/>
    <mergeCell ref="A11:I11"/>
    <mergeCell ref="B19:D19"/>
    <mergeCell ref="E19:E24"/>
    <mergeCell ref="G19:I19"/>
    <mergeCell ref="B22:D22"/>
    <mergeCell ref="G22:I22"/>
    <mergeCell ref="B16:D16"/>
    <mergeCell ref="G16:I16"/>
    <mergeCell ref="A17:D17"/>
    <mergeCell ref="F17:I17"/>
    <mergeCell ref="A18:I18"/>
    <mergeCell ref="B23:D23"/>
    <mergeCell ref="G23:I23"/>
    <mergeCell ref="A24:D24"/>
    <mergeCell ref="F24:I24"/>
    <mergeCell ref="B12:D12"/>
    <mergeCell ref="E12:E17"/>
    <mergeCell ref="G12:I12"/>
    <mergeCell ref="B15:D15"/>
    <mergeCell ref="G15:I15"/>
    <mergeCell ref="A1:I1"/>
    <mergeCell ref="A2:B2"/>
    <mergeCell ref="A4:I4"/>
    <mergeCell ref="A3:B3"/>
    <mergeCell ref="C2:F2"/>
    <mergeCell ref="C3:F3"/>
    <mergeCell ref="B5:D5"/>
    <mergeCell ref="E5:E10"/>
    <mergeCell ref="G5:I5"/>
    <mergeCell ref="B8:D8"/>
    <mergeCell ref="G8:I8"/>
    <mergeCell ref="B9:D9"/>
    <mergeCell ref="G9:I9"/>
    <mergeCell ref="A10:D10"/>
    <mergeCell ref="F10:I10"/>
  </mergeCells>
  <dataValidations count="2">
    <dataValidation type="list" allowBlank="1" showInputMessage="1" showErrorMessage="1" sqref="C2:F2">
      <formula1>Sombressavoirs</formula1>
    </dataValidation>
    <dataValidation type="list" allowBlank="1" showInputMessage="1" showErrorMessage="1" sqref="C3:F3">
      <formula1>livre_de_sort_Sombre_savoirs</formula1>
    </dataValidation>
  </dataValidation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W94"/>
  <sheetViews>
    <sheetView topLeftCell="C1" zoomScaleNormal="100" workbookViewId="0">
      <selection activeCell="T10" sqref="T10:T21"/>
    </sheetView>
  </sheetViews>
  <sheetFormatPr baseColWidth="10" defaultColWidth="11.42578125" defaultRowHeight="15.75" x14ac:dyDescent="0.25"/>
  <cols>
    <col min="1" max="1" width="16.28515625" style="11" customWidth="1"/>
    <col min="2" max="2" width="28.140625" style="11" bestFit="1" customWidth="1"/>
    <col min="3" max="4" width="30.5703125" style="11" bestFit="1" customWidth="1"/>
    <col min="5" max="5" width="27.7109375" style="11" bestFit="1" customWidth="1"/>
    <col min="6" max="8" width="28.5703125" style="11" bestFit="1" customWidth="1"/>
    <col min="9" max="9" width="22.140625" style="11" bestFit="1" customWidth="1"/>
    <col min="10" max="10" width="23.42578125" style="11" bestFit="1" customWidth="1"/>
    <col min="11" max="11" width="23.7109375" style="11" bestFit="1" customWidth="1"/>
    <col min="12" max="12" width="24.7109375" style="11" bestFit="1" customWidth="1"/>
    <col min="13" max="13" width="26.85546875" style="11" bestFit="1" customWidth="1"/>
    <col min="14" max="19" width="11.42578125" style="11"/>
    <col min="20" max="20" width="36.140625" style="11" customWidth="1"/>
    <col min="21" max="16384" width="11.42578125" style="11"/>
  </cols>
  <sheetData>
    <row r="1" spans="1:21" ht="16.5" customHeight="1" thickBot="1" x14ac:dyDescent="0.3">
      <c r="A1" s="79"/>
      <c r="B1" s="79"/>
      <c r="C1" s="289" t="s">
        <v>0</v>
      </c>
      <c r="D1" s="289"/>
      <c r="E1" s="289"/>
      <c r="F1" s="289"/>
      <c r="G1" s="289"/>
      <c r="H1" s="289"/>
      <c r="I1" s="289"/>
      <c r="J1" s="289"/>
      <c r="K1" s="289"/>
      <c r="L1" s="289"/>
      <c r="M1" s="289"/>
      <c r="T1" s="12" t="s">
        <v>16</v>
      </c>
    </row>
    <row r="2" spans="1:21" ht="15.75" customHeight="1" x14ac:dyDescent="0.25">
      <c r="A2" s="288" t="s">
        <v>16</v>
      </c>
      <c r="B2" s="183" t="s">
        <v>16</v>
      </c>
      <c r="C2" s="123" t="s">
        <v>41</v>
      </c>
      <c r="D2" s="30" t="s">
        <v>18</v>
      </c>
      <c r="E2" s="31" t="s">
        <v>19</v>
      </c>
      <c r="F2" s="31" t="s">
        <v>30</v>
      </c>
      <c r="G2" s="31" t="s">
        <v>20</v>
      </c>
      <c r="H2" s="31" t="s">
        <v>25</v>
      </c>
      <c r="I2" s="31" t="s">
        <v>26</v>
      </c>
      <c r="J2" s="31" t="s">
        <v>32</v>
      </c>
      <c r="K2" s="31" t="s">
        <v>37</v>
      </c>
      <c r="L2" s="31" t="s">
        <v>38</v>
      </c>
      <c r="M2" s="32" t="s">
        <v>39</v>
      </c>
      <c r="T2" s="12" t="s">
        <v>42</v>
      </c>
    </row>
    <row r="3" spans="1:21" x14ac:dyDescent="0.25">
      <c r="A3" s="278"/>
      <c r="B3" s="184" t="s">
        <v>16</v>
      </c>
      <c r="C3" s="124" t="s">
        <v>17</v>
      </c>
      <c r="D3" s="34" t="s">
        <v>18</v>
      </c>
      <c r="E3" s="24" t="s">
        <v>19</v>
      </c>
      <c r="F3" s="24" t="s">
        <v>20</v>
      </c>
      <c r="G3" s="24" t="s">
        <v>21</v>
      </c>
      <c r="H3" s="24" t="s">
        <v>22</v>
      </c>
      <c r="I3" s="24" t="s">
        <v>23</v>
      </c>
      <c r="J3" s="24" t="s">
        <v>24</v>
      </c>
      <c r="K3" s="24" t="s">
        <v>25</v>
      </c>
      <c r="L3" s="24" t="s">
        <v>26</v>
      </c>
      <c r="M3" s="35" t="s">
        <v>27</v>
      </c>
      <c r="T3" s="12" t="s">
        <v>66</v>
      </c>
    </row>
    <row r="4" spans="1:21" ht="16.5" customHeight="1" thickBot="1" x14ac:dyDescent="0.3">
      <c r="A4" s="280"/>
      <c r="B4" s="185" t="s">
        <v>16</v>
      </c>
      <c r="C4" s="125" t="s">
        <v>29</v>
      </c>
      <c r="D4" s="37" t="s">
        <v>30</v>
      </c>
      <c r="E4" s="25" t="s">
        <v>31</v>
      </c>
      <c r="F4" s="25" t="s">
        <v>32</v>
      </c>
      <c r="G4" s="25" t="s">
        <v>33</v>
      </c>
      <c r="H4" s="25" t="s">
        <v>34</v>
      </c>
      <c r="I4" s="25" t="s">
        <v>35</v>
      </c>
      <c r="J4" s="25" t="s">
        <v>36</v>
      </c>
      <c r="K4" s="25" t="s">
        <v>37</v>
      </c>
      <c r="L4" s="25" t="s">
        <v>38</v>
      </c>
      <c r="M4" s="38" t="s">
        <v>39</v>
      </c>
      <c r="T4" s="12" t="s">
        <v>80</v>
      </c>
    </row>
    <row r="5" spans="1:21" x14ac:dyDescent="0.25">
      <c r="A5" s="277" t="s">
        <v>42</v>
      </c>
      <c r="B5" s="186" t="s">
        <v>42</v>
      </c>
      <c r="C5" s="123" t="s">
        <v>119</v>
      </c>
      <c r="D5" s="30" t="s">
        <v>108</v>
      </c>
      <c r="E5" s="31" t="s">
        <v>109</v>
      </c>
      <c r="F5" s="31" t="s">
        <v>110</v>
      </c>
      <c r="G5" s="31" t="s">
        <v>97</v>
      </c>
      <c r="H5" s="31" t="s">
        <v>99</v>
      </c>
      <c r="I5" s="31" t="s">
        <v>100</v>
      </c>
      <c r="J5" s="31" t="s">
        <v>114</v>
      </c>
      <c r="K5" s="31" t="s">
        <v>102</v>
      </c>
      <c r="L5" s="31" t="s">
        <v>115</v>
      </c>
      <c r="M5" s="32" t="s">
        <v>105</v>
      </c>
      <c r="T5" s="12" t="s">
        <v>28</v>
      </c>
    </row>
    <row r="6" spans="1:21" x14ac:dyDescent="0.25">
      <c r="A6" s="278"/>
      <c r="B6" s="184" t="s">
        <v>42</v>
      </c>
      <c r="C6" s="124" t="s">
        <v>95</v>
      </c>
      <c r="D6" s="34" t="s">
        <v>96</v>
      </c>
      <c r="E6" s="24" t="s">
        <v>97</v>
      </c>
      <c r="F6" s="24" t="s">
        <v>98</v>
      </c>
      <c r="G6" s="24" t="s">
        <v>99</v>
      </c>
      <c r="H6" s="24" t="s">
        <v>100</v>
      </c>
      <c r="I6" s="24" t="s">
        <v>101</v>
      </c>
      <c r="J6" s="24" t="s">
        <v>102</v>
      </c>
      <c r="K6" s="24" t="s">
        <v>103</v>
      </c>
      <c r="L6" s="24" t="s">
        <v>104</v>
      </c>
      <c r="M6" s="35" t="s">
        <v>105</v>
      </c>
      <c r="T6" s="12" t="s">
        <v>68</v>
      </c>
    </row>
    <row r="7" spans="1:21" ht="16.5" customHeight="1" thickBot="1" x14ac:dyDescent="0.3">
      <c r="A7" s="280"/>
      <c r="B7" s="185" t="s">
        <v>42</v>
      </c>
      <c r="C7" s="168" t="s">
        <v>107</v>
      </c>
      <c r="D7" s="39" t="s">
        <v>108</v>
      </c>
      <c r="E7" s="169" t="s">
        <v>109</v>
      </c>
      <c r="F7" s="169" t="s">
        <v>110</v>
      </c>
      <c r="G7" s="169" t="s">
        <v>111</v>
      </c>
      <c r="H7" s="169" t="s">
        <v>112</v>
      </c>
      <c r="I7" s="169" t="s">
        <v>113</v>
      </c>
      <c r="J7" s="169" t="s">
        <v>114</v>
      </c>
      <c r="K7" s="169" t="s">
        <v>115</v>
      </c>
      <c r="L7" s="169" t="s">
        <v>116</v>
      </c>
      <c r="M7" s="170" t="s">
        <v>117</v>
      </c>
      <c r="T7" s="12" t="s">
        <v>40</v>
      </c>
    </row>
    <row r="8" spans="1:21" ht="31.5" x14ac:dyDescent="0.25">
      <c r="A8" s="277" t="s">
        <v>66</v>
      </c>
      <c r="B8" s="186" t="s">
        <v>66</v>
      </c>
      <c r="C8" s="123" t="s">
        <v>171</v>
      </c>
      <c r="D8" s="30" t="s">
        <v>148</v>
      </c>
      <c r="E8" s="31" t="s">
        <v>160</v>
      </c>
      <c r="F8" s="31" t="s">
        <v>151</v>
      </c>
      <c r="G8" s="31" t="s">
        <v>152</v>
      </c>
      <c r="H8" s="31" t="s">
        <v>166</v>
      </c>
      <c r="I8" s="31" t="s">
        <v>167</v>
      </c>
      <c r="J8" s="31" t="s">
        <v>153</v>
      </c>
      <c r="K8" s="31" t="s">
        <v>168</v>
      </c>
      <c r="L8" s="31" t="s">
        <v>169</v>
      </c>
      <c r="M8" s="32" t="s">
        <v>157</v>
      </c>
      <c r="T8" s="12" t="s">
        <v>54</v>
      </c>
    </row>
    <row r="9" spans="1:21" x14ac:dyDescent="0.25">
      <c r="A9" s="278"/>
      <c r="B9" s="184" t="s">
        <v>66</v>
      </c>
      <c r="C9" s="124" t="s">
        <v>147</v>
      </c>
      <c r="D9" s="34" t="s">
        <v>148</v>
      </c>
      <c r="E9" s="24" t="s">
        <v>149</v>
      </c>
      <c r="F9" s="24" t="s">
        <v>150</v>
      </c>
      <c r="G9" s="24" t="s">
        <v>151</v>
      </c>
      <c r="H9" s="24" t="s">
        <v>152</v>
      </c>
      <c r="I9" s="24" t="s">
        <v>153</v>
      </c>
      <c r="J9" s="24" t="s">
        <v>154</v>
      </c>
      <c r="K9" s="24" t="s">
        <v>155</v>
      </c>
      <c r="L9" s="24" t="s">
        <v>156</v>
      </c>
      <c r="M9" s="35" t="s">
        <v>157</v>
      </c>
      <c r="T9" s="22"/>
    </row>
    <row r="10" spans="1:21" ht="36" customHeight="1" thickBot="1" x14ac:dyDescent="0.3">
      <c r="A10" s="280"/>
      <c r="B10" s="185" t="s">
        <v>66</v>
      </c>
      <c r="C10" s="125" t="s">
        <v>159</v>
      </c>
      <c r="D10" s="37" t="s">
        <v>160</v>
      </c>
      <c r="E10" s="25" t="s">
        <v>161</v>
      </c>
      <c r="F10" s="25" t="s">
        <v>162</v>
      </c>
      <c r="G10" s="25" t="s">
        <v>163</v>
      </c>
      <c r="H10" s="25" t="s">
        <v>164</v>
      </c>
      <c r="I10" s="25" t="s">
        <v>165</v>
      </c>
      <c r="J10" s="25" t="s">
        <v>166</v>
      </c>
      <c r="K10" s="25" t="s">
        <v>167</v>
      </c>
      <c r="L10" s="25" t="s">
        <v>168</v>
      </c>
      <c r="M10" s="38" t="s">
        <v>169</v>
      </c>
      <c r="T10" s="23" t="s">
        <v>94</v>
      </c>
      <c r="U10" s="23"/>
    </row>
    <row r="11" spans="1:21" x14ac:dyDescent="0.25">
      <c r="A11" s="277" t="s">
        <v>80</v>
      </c>
      <c r="B11" s="186" t="s">
        <v>80</v>
      </c>
      <c r="C11" s="171" t="s">
        <v>220</v>
      </c>
      <c r="D11" s="172" t="s">
        <v>211</v>
      </c>
      <c r="E11" s="173" t="s">
        <v>213</v>
      </c>
      <c r="F11" s="173" t="s">
        <v>215</v>
      </c>
      <c r="G11" s="173" t="s">
        <v>202</v>
      </c>
      <c r="H11" s="173" t="s">
        <v>203</v>
      </c>
      <c r="I11" s="173" t="s">
        <v>204</v>
      </c>
      <c r="J11" s="173" t="s">
        <v>205</v>
      </c>
      <c r="K11" s="173" t="s">
        <v>207</v>
      </c>
      <c r="L11" s="173" t="s">
        <v>217</v>
      </c>
      <c r="M11" s="174" t="s">
        <v>219</v>
      </c>
      <c r="T11" s="23" t="s">
        <v>106</v>
      </c>
      <c r="U11" s="23"/>
    </row>
    <row r="12" spans="1:21" x14ac:dyDescent="0.25">
      <c r="A12" s="278"/>
      <c r="B12" s="184" t="s">
        <v>80</v>
      </c>
      <c r="C12" s="124" t="s">
        <v>198</v>
      </c>
      <c r="D12" s="34" t="s">
        <v>199</v>
      </c>
      <c r="E12" s="24" t="s">
        <v>200</v>
      </c>
      <c r="F12" s="24" t="s">
        <v>201</v>
      </c>
      <c r="G12" s="24" t="s">
        <v>202</v>
      </c>
      <c r="H12" s="24" t="s">
        <v>203</v>
      </c>
      <c r="I12" s="24" t="s">
        <v>204</v>
      </c>
      <c r="J12" s="24" t="s">
        <v>205</v>
      </c>
      <c r="K12" s="24" t="s">
        <v>206</v>
      </c>
      <c r="L12" s="24" t="s">
        <v>207</v>
      </c>
      <c r="M12" s="35" t="s">
        <v>208</v>
      </c>
      <c r="T12" s="23" t="s">
        <v>118</v>
      </c>
      <c r="U12" s="23"/>
    </row>
    <row r="13" spans="1:21" ht="16.5" customHeight="1" thickBot="1" x14ac:dyDescent="0.3">
      <c r="A13" s="280"/>
      <c r="B13" s="185" t="s">
        <v>80</v>
      </c>
      <c r="C13" s="125" t="s">
        <v>209</v>
      </c>
      <c r="D13" s="37" t="s">
        <v>210</v>
      </c>
      <c r="E13" s="25" t="s">
        <v>211</v>
      </c>
      <c r="F13" s="25" t="s">
        <v>212</v>
      </c>
      <c r="G13" s="25" t="s">
        <v>213</v>
      </c>
      <c r="H13" s="25" t="s">
        <v>214</v>
      </c>
      <c r="I13" s="25" t="s">
        <v>215</v>
      </c>
      <c r="J13" s="25" t="s">
        <v>216</v>
      </c>
      <c r="K13" s="25" t="s">
        <v>217</v>
      </c>
      <c r="L13" s="25" t="s">
        <v>218</v>
      </c>
      <c r="M13" s="38" t="s">
        <v>219</v>
      </c>
      <c r="T13" s="23" t="s">
        <v>120</v>
      </c>
    </row>
    <row r="14" spans="1:21" x14ac:dyDescent="0.25">
      <c r="A14" s="277" t="s">
        <v>28</v>
      </c>
      <c r="B14" s="186" t="s">
        <v>28</v>
      </c>
      <c r="C14" s="123" t="s">
        <v>67</v>
      </c>
      <c r="D14" s="30" t="s">
        <v>45</v>
      </c>
      <c r="E14" s="31" t="s">
        <v>46</v>
      </c>
      <c r="F14" s="31" t="s">
        <v>57</v>
      </c>
      <c r="G14" s="31" t="s">
        <v>58</v>
      </c>
      <c r="H14" s="31" t="s">
        <v>60</v>
      </c>
      <c r="I14" s="31" t="s">
        <v>48</v>
      </c>
      <c r="J14" s="31" t="s">
        <v>61</v>
      </c>
      <c r="K14" s="31" t="s">
        <v>50</v>
      </c>
      <c r="L14" s="31" t="s">
        <v>64</v>
      </c>
      <c r="M14" s="32" t="s">
        <v>52</v>
      </c>
      <c r="T14" s="23" t="s">
        <v>132</v>
      </c>
    </row>
    <row r="15" spans="1:21" x14ac:dyDescent="0.25">
      <c r="A15" s="278"/>
      <c r="B15" s="184" t="s">
        <v>28</v>
      </c>
      <c r="C15" s="124" t="s">
        <v>43</v>
      </c>
      <c r="D15" s="34" t="s">
        <v>44</v>
      </c>
      <c r="E15" s="24" t="s">
        <v>45</v>
      </c>
      <c r="F15" s="24" t="s">
        <v>46</v>
      </c>
      <c r="G15" s="24" t="s">
        <v>47</v>
      </c>
      <c r="H15" s="24" t="s">
        <v>48</v>
      </c>
      <c r="I15" s="24" t="s">
        <v>49</v>
      </c>
      <c r="J15" s="24" t="s">
        <v>50</v>
      </c>
      <c r="K15" s="24" t="s">
        <v>51</v>
      </c>
      <c r="L15" s="24" t="s">
        <v>52</v>
      </c>
      <c r="M15" s="35" t="s">
        <v>53</v>
      </c>
      <c r="T15" s="23" t="s">
        <v>144</v>
      </c>
    </row>
    <row r="16" spans="1:21" ht="16.5" customHeight="1" thickBot="1" x14ac:dyDescent="0.3">
      <c r="A16" s="280"/>
      <c r="B16" s="185" t="s">
        <v>28</v>
      </c>
      <c r="C16" s="125" t="s">
        <v>55</v>
      </c>
      <c r="D16" s="37" t="s">
        <v>56</v>
      </c>
      <c r="E16" s="25" t="s">
        <v>57</v>
      </c>
      <c r="F16" s="25" t="s">
        <v>58</v>
      </c>
      <c r="G16" s="25" t="s">
        <v>59</v>
      </c>
      <c r="H16" s="25" t="s">
        <v>60</v>
      </c>
      <c r="I16" s="25" t="s">
        <v>61</v>
      </c>
      <c r="J16" s="25" t="s">
        <v>62</v>
      </c>
      <c r="K16" s="25" t="s">
        <v>63</v>
      </c>
      <c r="L16" s="25" t="s">
        <v>64</v>
      </c>
      <c r="M16" s="38" t="s">
        <v>65</v>
      </c>
      <c r="T16" s="23" t="s">
        <v>146</v>
      </c>
    </row>
    <row r="17" spans="1:23" x14ac:dyDescent="0.25">
      <c r="A17" s="277" t="s">
        <v>68</v>
      </c>
      <c r="B17" s="186" t="s">
        <v>68</v>
      </c>
      <c r="C17" s="123" t="s">
        <v>197</v>
      </c>
      <c r="D17" s="30" t="s">
        <v>174</v>
      </c>
      <c r="E17" s="31" t="s">
        <v>175</v>
      </c>
      <c r="F17" s="31" t="s">
        <v>187</v>
      </c>
      <c r="G17" s="31" t="s">
        <v>178</v>
      </c>
      <c r="H17" s="31" t="s">
        <v>191</v>
      </c>
      <c r="I17" s="31" t="s">
        <v>181</v>
      </c>
      <c r="J17" s="31" t="s">
        <v>192</v>
      </c>
      <c r="K17" s="31" t="s">
        <v>194</v>
      </c>
      <c r="L17" s="31" t="s">
        <v>195</v>
      </c>
      <c r="M17" s="32" t="s">
        <v>183</v>
      </c>
      <c r="T17" s="23" t="s">
        <v>158</v>
      </c>
    </row>
    <row r="18" spans="1:23" x14ac:dyDescent="0.25">
      <c r="A18" s="278"/>
      <c r="B18" s="184" t="s">
        <v>68</v>
      </c>
      <c r="C18" s="124" t="s">
        <v>173</v>
      </c>
      <c r="D18" s="34" t="s">
        <v>174</v>
      </c>
      <c r="E18" s="24" t="s">
        <v>175</v>
      </c>
      <c r="F18" s="24" t="s">
        <v>176</v>
      </c>
      <c r="G18" s="24" t="s">
        <v>177</v>
      </c>
      <c r="H18" s="24" t="s">
        <v>178</v>
      </c>
      <c r="I18" s="24" t="s">
        <v>179</v>
      </c>
      <c r="J18" s="24" t="s">
        <v>180</v>
      </c>
      <c r="K18" s="24" t="s">
        <v>181</v>
      </c>
      <c r="L18" s="24" t="s">
        <v>182</v>
      </c>
      <c r="M18" s="35" t="s">
        <v>183</v>
      </c>
      <c r="T18" s="23" t="s">
        <v>170</v>
      </c>
    </row>
    <row r="19" spans="1:23" ht="32.25" customHeight="1" thickBot="1" x14ac:dyDescent="0.3">
      <c r="A19" s="280"/>
      <c r="B19" s="185" t="s">
        <v>68</v>
      </c>
      <c r="C19" s="125" t="s">
        <v>185</v>
      </c>
      <c r="D19" s="37" t="s">
        <v>186</v>
      </c>
      <c r="E19" s="25" t="s">
        <v>187</v>
      </c>
      <c r="F19" s="25" t="s">
        <v>188</v>
      </c>
      <c r="G19" s="25" t="s">
        <v>189</v>
      </c>
      <c r="H19" s="25" t="s">
        <v>190</v>
      </c>
      <c r="I19" s="25" t="s">
        <v>191</v>
      </c>
      <c r="J19" s="25" t="s">
        <v>192</v>
      </c>
      <c r="K19" s="25" t="s">
        <v>193</v>
      </c>
      <c r="L19" s="25" t="s">
        <v>194</v>
      </c>
      <c r="M19" s="38" t="s">
        <v>195</v>
      </c>
      <c r="T19" s="23" t="s">
        <v>172</v>
      </c>
    </row>
    <row r="20" spans="1:23" x14ac:dyDescent="0.25">
      <c r="A20" s="277" t="s">
        <v>40</v>
      </c>
      <c r="B20" s="186" t="s">
        <v>40</v>
      </c>
      <c r="C20" s="175" t="s">
        <v>92</v>
      </c>
      <c r="D20" s="172" t="s">
        <v>71</v>
      </c>
      <c r="E20" s="173" t="s">
        <v>72</v>
      </c>
      <c r="F20" s="173" t="s">
        <v>73</v>
      </c>
      <c r="G20" s="173" t="s">
        <v>82</v>
      </c>
      <c r="H20" s="173" t="s">
        <v>74</v>
      </c>
      <c r="I20" s="173" t="s">
        <v>75</v>
      </c>
      <c r="J20" s="173" t="s">
        <v>93</v>
      </c>
      <c r="K20" s="173" t="s">
        <v>88</v>
      </c>
      <c r="L20" s="173" t="s">
        <v>90</v>
      </c>
      <c r="M20" s="174" t="s">
        <v>91</v>
      </c>
      <c r="T20" s="23" t="s">
        <v>196</v>
      </c>
    </row>
    <row r="21" spans="1:23" x14ac:dyDescent="0.25">
      <c r="A21" s="278"/>
      <c r="B21" s="184" t="s">
        <v>40</v>
      </c>
      <c r="C21" s="144" t="s">
        <v>69</v>
      </c>
      <c r="D21" s="34" t="s">
        <v>70</v>
      </c>
      <c r="E21" s="24" t="s">
        <v>71</v>
      </c>
      <c r="F21" s="24" t="s">
        <v>72</v>
      </c>
      <c r="G21" s="24" t="s">
        <v>73</v>
      </c>
      <c r="H21" s="24" t="s">
        <v>74</v>
      </c>
      <c r="I21" s="24" t="s">
        <v>75</v>
      </c>
      <c r="J21" s="24" t="s">
        <v>76</v>
      </c>
      <c r="K21" s="24" t="s">
        <v>77</v>
      </c>
      <c r="L21" s="24" t="s">
        <v>78</v>
      </c>
      <c r="M21" s="35" t="s">
        <v>79</v>
      </c>
      <c r="T21" s="23" t="s">
        <v>184</v>
      </c>
    </row>
    <row r="22" spans="1:23" ht="16.5" customHeight="1" thickBot="1" x14ac:dyDescent="0.3">
      <c r="A22" s="280"/>
      <c r="B22" s="185" t="s">
        <v>40</v>
      </c>
      <c r="C22" s="176" t="s">
        <v>81</v>
      </c>
      <c r="D22" s="37" t="s">
        <v>82</v>
      </c>
      <c r="E22" s="25" t="s">
        <v>83</v>
      </c>
      <c r="F22" s="25" t="s">
        <v>84</v>
      </c>
      <c r="G22" s="25" t="s">
        <v>85</v>
      </c>
      <c r="H22" s="25" t="s">
        <v>86</v>
      </c>
      <c r="I22" s="25" t="s">
        <v>87</v>
      </c>
      <c r="J22" s="25" t="s">
        <v>88</v>
      </c>
      <c r="K22" s="25" t="s">
        <v>89</v>
      </c>
      <c r="L22" s="25" t="s">
        <v>90</v>
      </c>
      <c r="M22" s="38" t="s">
        <v>91</v>
      </c>
    </row>
    <row r="23" spans="1:23" ht="16.5" customHeight="1" x14ac:dyDescent="0.25">
      <c r="A23" s="277" t="s">
        <v>54</v>
      </c>
      <c r="B23" s="186" t="s">
        <v>54</v>
      </c>
      <c r="C23" s="175" t="s">
        <v>145</v>
      </c>
      <c r="D23" s="30" t="s">
        <v>134</v>
      </c>
      <c r="E23" s="31" t="s">
        <v>135</v>
      </c>
      <c r="F23" s="31" t="s">
        <v>123</v>
      </c>
      <c r="G23" s="31" t="s">
        <v>125</v>
      </c>
      <c r="H23" s="31" t="s">
        <v>126</v>
      </c>
      <c r="I23" s="31" t="s">
        <v>127</v>
      </c>
      <c r="J23" s="31" t="s">
        <v>138</v>
      </c>
      <c r="K23" s="31" t="s">
        <v>139</v>
      </c>
      <c r="L23" s="31" t="s">
        <v>142</v>
      </c>
      <c r="M23" s="32" t="s">
        <v>131</v>
      </c>
      <c r="T23" s="210" t="s">
        <v>15</v>
      </c>
    </row>
    <row r="24" spans="1:23" ht="16.5" customHeight="1" x14ac:dyDescent="0.2">
      <c r="A24" s="278"/>
      <c r="B24" s="184" t="s">
        <v>54</v>
      </c>
      <c r="C24" s="144" t="s">
        <v>121</v>
      </c>
      <c r="D24" s="34" t="s">
        <v>122</v>
      </c>
      <c r="E24" s="24" t="s">
        <v>123</v>
      </c>
      <c r="F24" s="24" t="s">
        <v>124</v>
      </c>
      <c r="G24" s="24" t="s">
        <v>125</v>
      </c>
      <c r="H24" s="24" t="s">
        <v>126</v>
      </c>
      <c r="I24" s="24" t="s">
        <v>127</v>
      </c>
      <c r="J24" s="24" t="s">
        <v>128</v>
      </c>
      <c r="K24" s="24" t="s">
        <v>129</v>
      </c>
      <c r="L24" s="24" t="s">
        <v>130</v>
      </c>
      <c r="M24" s="35" t="s">
        <v>131</v>
      </c>
      <c r="T24" s="210" t="s">
        <v>1289</v>
      </c>
      <c r="U24" s="206"/>
      <c r="V24" s="206"/>
      <c r="W24" s="206"/>
    </row>
    <row r="25" spans="1:23" ht="16.5" customHeight="1" thickBot="1" x14ac:dyDescent="0.25">
      <c r="A25" s="279"/>
      <c r="B25" s="189" t="s">
        <v>54</v>
      </c>
      <c r="C25" s="176" t="s">
        <v>133</v>
      </c>
      <c r="D25" s="37" t="s">
        <v>134</v>
      </c>
      <c r="E25" s="25" t="s">
        <v>135</v>
      </c>
      <c r="F25" s="25" t="s">
        <v>136</v>
      </c>
      <c r="G25" s="25" t="s">
        <v>137</v>
      </c>
      <c r="H25" s="25" t="s">
        <v>138</v>
      </c>
      <c r="I25" s="25" t="s">
        <v>139</v>
      </c>
      <c r="J25" s="25" t="s">
        <v>140</v>
      </c>
      <c r="K25" s="25" t="s">
        <v>141</v>
      </c>
      <c r="L25" s="25" t="s">
        <v>142</v>
      </c>
      <c r="M25" s="38" t="s">
        <v>143</v>
      </c>
      <c r="T25" s="210" t="s">
        <v>1290</v>
      </c>
      <c r="U25" s="207"/>
      <c r="V25" s="207"/>
      <c r="W25" s="207"/>
    </row>
    <row r="26" spans="1:23" x14ac:dyDescent="0.2">
      <c r="T26" s="210" t="s">
        <v>1322</v>
      </c>
      <c r="U26" s="207"/>
      <c r="V26" s="207"/>
      <c r="W26" s="207"/>
    </row>
    <row r="27" spans="1:23" ht="16.5" customHeight="1" thickBot="1" x14ac:dyDescent="0.25">
      <c r="C27" s="286" t="s">
        <v>813</v>
      </c>
      <c r="D27" s="286"/>
      <c r="E27" s="286"/>
      <c r="F27" s="286"/>
      <c r="G27" s="286"/>
      <c r="H27" s="286"/>
      <c r="I27" s="286"/>
      <c r="T27" s="210"/>
      <c r="U27" s="207"/>
      <c r="V27" s="207"/>
      <c r="W27" s="207"/>
    </row>
    <row r="28" spans="1:23" ht="16.5" customHeight="1" thickBot="1" x14ac:dyDescent="0.25">
      <c r="A28" s="200" t="s">
        <v>94</v>
      </c>
      <c r="B28" s="187" t="s">
        <v>94</v>
      </c>
      <c r="C28" s="119" t="s">
        <v>94</v>
      </c>
      <c r="D28" s="26" t="s">
        <v>221</v>
      </c>
      <c r="E28" s="27" t="s">
        <v>222</v>
      </c>
      <c r="F28" s="27" t="s">
        <v>223</v>
      </c>
      <c r="G28" s="27" t="s">
        <v>224</v>
      </c>
      <c r="H28" s="27" t="s">
        <v>225</v>
      </c>
      <c r="I28" s="28" t="s">
        <v>226</v>
      </c>
      <c r="P28" s="206"/>
      <c r="Q28" s="206"/>
      <c r="R28" s="206"/>
      <c r="T28" s="210"/>
      <c r="U28" s="207"/>
      <c r="V28" s="207"/>
      <c r="W28" s="207"/>
    </row>
    <row r="29" spans="1:23" ht="16.5" hidden="1" customHeight="1" thickBot="1" x14ac:dyDescent="0.3">
      <c r="A29" s="228"/>
      <c r="B29" s="185"/>
      <c r="C29" s="119"/>
      <c r="D29" s="26"/>
      <c r="E29" s="27"/>
      <c r="F29" s="27"/>
      <c r="G29" s="27"/>
      <c r="H29" s="27"/>
      <c r="I29" s="28"/>
      <c r="P29" s="206"/>
      <c r="Q29" s="206"/>
      <c r="R29" s="206"/>
      <c r="T29" s="210"/>
      <c r="U29" s="207"/>
      <c r="V29" s="207"/>
      <c r="W29" s="207"/>
    </row>
    <row r="30" spans="1:23" ht="16.5" hidden="1" customHeight="1" thickBot="1" x14ac:dyDescent="0.3">
      <c r="A30" s="228"/>
      <c r="B30" s="185"/>
      <c r="C30" s="119"/>
      <c r="D30" s="26"/>
      <c r="E30" s="27"/>
      <c r="F30" s="27"/>
      <c r="G30" s="27"/>
      <c r="H30" s="27"/>
      <c r="I30" s="28"/>
      <c r="P30" s="206"/>
      <c r="Q30" s="206"/>
      <c r="R30" s="206"/>
      <c r="T30" s="210"/>
      <c r="U30" s="207"/>
      <c r="V30" s="207"/>
      <c r="W30" s="207"/>
    </row>
    <row r="31" spans="1:23" ht="16.5" customHeight="1" thickBot="1" x14ac:dyDescent="0.25">
      <c r="A31" s="201" t="s">
        <v>106</v>
      </c>
      <c r="B31" s="202" t="s">
        <v>106</v>
      </c>
      <c r="C31" s="119" t="s">
        <v>106</v>
      </c>
      <c r="D31" s="26" t="s">
        <v>227</v>
      </c>
      <c r="E31" s="27" t="s">
        <v>228</v>
      </c>
      <c r="F31" s="27" t="s">
        <v>229</v>
      </c>
      <c r="G31" s="27" t="s">
        <v>230</v>
      </c>
      <c r="H31" s="27" t="s">
        <v>231</v>
      </c>
      <c r="I31" s="28" t="s">
        <v>232</v>
      </c>
      <c r="P31" s="207"/>
      <c r="Q31" s="207"/>
      <c r="R31" s="207"/>
      <c r="T31" s="210"/>
      <c r="U31" s="207"/>
      <c r="V31" s="207"/>
      <c r="W31" s="207"/>
    </row>
    <row r="32" spans="1:23" ht="16.5" hidden="1" customHeight="1" thickBot="1" x14ac:dyDescent="0.3">
      <c r="A32" s="201"/>
      <c r="B32" s="202"/>
      <c r="C32" s="119"/>
      <c r="D32" s="26"/>
      <c r="E32" s="27"/>
      <c r="F32" s="27"/>
      <c r="G32" s="27"/>
      <c r="H32" s="27"/>
      <c r="I32" s="28"/>
      <c r="P32" s="207"/>
      <c r="Q32" s="207"/>
      <c r="R32" s="207"/>
      <c r="T32" s="210"/>
      <c r="U32" s="207"/>
      <c r="V32" s="207"/>
      <c r="W32" s="207"/>
    </row>
    <row r="33" spans="1:23" ht="16.5" hidden="1" customHeight="1" thickBot="1" x14ac:dyDescent="0.3">
      <c r="A33" s="201"/>
      <c r="B33" s="202"/>
      <c r="C33" s="119"/>
      <c r="D33" s="26"/>
      <c r="E33" s="27"/>
      <c r="F33" s="27"/>
      <c r="G33" s="27"/>
      <c r="H33" s="27"/>
      <c r="I33" s="28"/>
      <c r="P33" s="207"/>
      <c r="Q33" s="207"/>
      <c r="R33" s="207"/>
      <c r="T33" s="210"/>
      <c r="U33" s="207"/>
      <c r="V33" s="207"/>
      <c r="W33" s="207"/>
    </row>
    <row r="34" spans="1:23" ht="32.25" thickBot="1" x14ac:dyDescent="0.25">
      <c r="A34" s="201" t="s">
        <v>118</v>
      </c>
      <c r="B34" s="202" t="s">
        <v>118</v>
      </c>
      <c r="C34" s="119" t="s">
        <v>118</v>
      </c>
      <c r="D34" s="26" t="s">
        <v>233</v>
      </c>
      <c r="E34" s="27" t="s">
        <v>234</v>
      </c>
      <c r="F34" s="27" t="s">
        <v>235</v>
      </c>
      <c r="G34" s="27" t="s">
        <v>236</v>
      </c>
      <c r="H34" s="27" t="s">
        <v>237</v>
      </c>
      <c r="I34" s="28" t="s">
        <v>238</v>
      </c>
      <c r="P34" s="207"/>
      <c r="Q34" s="207"/>
      <c r="R34" s="207"/>
      <c r="T34" s="210"/>
      <c r="U34" s="207"/>
      <c r="V34" s="207"/>
      <c r="W34" s="207"/>
    </row>
    <row r="35" spans="1:23" ht="15.6" hidden="1" thickBot="1" x14ac:dyDescent="0.3">
      <c r="A35" s="229"/>
      <c r="B35" s="186"/>
      <c r="C35" s="230"/>
      <c r="D35" s="231"/>
      <c r="E35" s="232"/>
      <c r="F35" s="232"/>
      <c r="G35" s="232"/>
      <c r="H35" s="232"/>
      <c r="I35" s="233"/>
      <c r="P35" s="207"/>
      <c r="Q35" s="207"/>
      <c r="R35" s="207"/>
      <c r="T35" s="210"/>
      <c r="U35" s="207"/>
      <c r="V35" s="207"/>
      <c r="W35" s="207"/>
    </row>
    <row r="36" spans="1:23" ht="15.6" hidden="1" thickBot="1" x14ac:dyDescent="0.3">
      <c r="A36" s="229"/>
      <c r="B36" s="186"/>
      <c r="C36" s="230"/>
      <c r="D36" s="231"/>
      <c r="E36" s="232"/>
      <c r="F36" s="232"/>
      <c r="G36" s="232"/>
      <c r="H36" s="232"/>
      <c r="I36" s="233"/>
      <c r="P36" s="207"/>
      <c r="Q36" s="207"/>
      <c r="R36" s="207"/>
      <c r="T36" s="210"/>
      <c r="U36" s="207"/>
      <c r="V36" s="207"/>
      <c r="W36" s="207"/>
    </row>
    <row r="37" spans="1:23" x14ac:dyDescent="0.2">
      <c r="A37" s="281" t="s">
        <v>120</v>
      </c>
      <c r="B37" s="188" t="s">
        <v>120</v>
      </c>
      <c r="C37" s="120" t="s">
        <v>250</v>
      </c>
      <c r="D37" s="13" t="s">
        <v>240</v>
      </c>
      <c r="E37" s="14" t="s">
        <v>241</v>
      </c>
      <c r="F37" s="14" t="s">
        <v>242</v>
      </c>
      <c r="G37" s="14" t="s">
        <v>243</v>
      </c>
      <c r="H37" s="14" t="s">
        <v>244</v>
      </c>
      <c r="I37" s="15" t="s">
        <v>245</v>
      </c>
      <c r="P37" s="207"/>
      <c r="Q37" s="207"/>
      <c r="R37" s="207"/>
      <c r="T37" s="210"/>
      <c r="U37" s="207"/>
      <c r="V37" s="207"/>
      <c r="W37" s="207"/>
    </row>
    <row r="38" spans="1:23" x14ac:dyDescent="0.2">
      <c r="A38" s="282"/>
      <c r="B38" s="203" t="s">
        <v>120</v>
      </c>
      <c r="C38" s="121" t="s">
        <v>246</v>
      </c>
      <c r="D38" s="16" t="s">
        <v>240</v>
      </c>
      <c r="E38" s="17" t="s">
        <v>241</v>
      </c>
      <c r="F38" s="17" t="s">
        <v>242</v>
      </c>
      <c r="G38" s="17" t="s">
        <v>247</v>
      </c>
      <c r="H38" s="17" t="s">
        <v>248</v>
      </c>
      <c r="I38" s="18" t="s">
        <v>249</v>
      </c>
      <c r="P38" s="207"/>
      <c r="Q38" s="207"/>
      <c r="R38" s="207"/>
      <c r="T38" s="210"/>
      <c r="U38" s="207"/>
      <c r="V38" s="207"/>
      <c r="W38" s="207"/>
    </row>
    <row r="39" spans="1:23" ht="16.5" thickBot="1" x14ac:dyDescent="0.25">
      <c r="A39" s="285"/>
      <c r="B39" s="204" t="s">
        <v>120</v>
      </c>
      <c r="C39" s="122" t="s">
        <v>239</v>
      </c>
      <c r="D39" s="19" t="s">
        <v>251</v>
      </c>
      <c r="E39" s="20" t="s">
        <v>252</v>
      </c>
      <c r="F39" s="20" t="s">
        <v>243</v>
      </c>
      <c r="G39" s="20" t="s">
        <v>244</v>
      </c>
      <c r="H39" s="20" t="s">
        <v>253</v>
      </c>
      <c r="I39" s="21" t="s">
        <v>245</v>
      </c>
      <c r="P39" s="207"/>
      <c r="Q39" s="207"/>
      <c r="R39" s="207"/>
      <c r="U39" s="207"/>
      <c r="V39" s="207"/>
      <c r="W39" s="207"/>
    </row>
    <row r="40" spans="1:23" ht="16.5" customHeight="1" x14ac:dyDescent="0.2">
      <c r="A40" s="281" t="s">
        <v>132</v>
      </c>
      <c r="B40" s="188" t="s">
        <v>132</v>
      </c>
      <c r="C40" s="123" t="s">
        <v>254</v>
      </c>
      <c r="D40" s="30" t="s">
        <v>255</v>
      </c>
      <c r="E40" s="31" t="s">
        <v>256</v>
      </c>
      <c r="F40" s="31" t="s">
        <v>257</v>
      </c>
      <c r="G40" s="31" t="s">
        <v>258</v>
      </c>
      <c r="H40" s="31" t="s">
        <v>259</v>
      </c>
      <c r="I40" s="32" t="s">
        <v>260</v>
      </c>
      <c r="P40" s="207"/>
      <c r="Q40" s="207"/>
      <c r="R40" s="207"/>
      <c r="U40" s="207"/>
      <c r="V40" s="207"/>
      <c r="W40" s="207"/>
    </row>
    <row r="41" spans="1:23" ht="16.5" customHeight="1" x14ac:dyDescent="0.2">
      <c r="A41" s="282"/>
      <c r="B41" s="203" t="s">
        <v>132</v>
      </c>
      <c r="C41" s="124" t="s">
        <v>261</v>
      </c>
      <c r="D41" s="34" t="s">
        <v>262</v>
      </c>
      <c r="E41" s="24" t="s">
        <v>256</v>
      </c>
      <c r="F41" s="24" t="s">
        <v>263</v>
      </c>
      <c r="G41" s="24" t="s">
        <v>264</v>
      </c>
      <c r="H41" s="24" t="s">
        <v>265</v>
      </c>
      <c r="I41" s="35" t="s">
        <v>260</v>
      </c>
      <c r="P41" s="207"/>
      <c r="Q41" s="207"/>
      <c r="R41" s="207"/>
    </row>
    <row r="42" spans="1:23" ht="16.5" customHeight="1" thickBot="1" x14ac:dyDescent="0.25">
      <c r="A42" s="285"/>
      <c r="B42" s="204" t="s">
        <v>132</v>
      </c>
      <c r="C42" s="125" t="s">
        <v>266</v>
      </c>
      <c r="D42" s="37" t="s">
        <v>255</v>
      </c>
      <c r="E42" s="25" t="s">
        <v>267</v>
      </c>
      <c r="F42" s="25" t="s">
        <v>257</v>
      </c>
      <c r="G42" s="25" t="s">
        <v>268</v>
      </c>
      <c r="H42" s="25" t="s">
        <v>258</v>
      </c>
      <c r="I42" s="38" t="s">
        <v>259</v>
      </c>
      <c r="P42" s="207"/>
      <c r="Q42" s="207"/>
      <c r="R42" s="207"/>
    </row>
    <row r="43" spans="1:23" ht="16.5" customHeight="1" x14ac:dyDescent="0.2">
      <c r="A43" s="281" t="s">
        <v>144</v>
      </c>
      <c r="B43" s="188" t="s">
        <v>144</v>
      </c>
      <c r="C43" s="123" t="s">
        <v>276</v>
      </c>
      <c r="D43" s="30" t="s">
        <v>270</v>
      </c>
      <c r="E43" s="31" t="s">
        <v>271</v>
      </c>
      <c r="F43" s="31" t="s">
        <v>272</v>
      </c>
      <c r="G43" s="31" t="s">
        <v>273</v>
      </c>
      <c r="H43" s="31" t="s">
        <v>274</v>
      </c>
      <c r="I43" s="32" t="s">
        <v>275</v>
      </c>
      <c r="P43" s="207"/>
      <c r="Q43" s="207"/>
      <c r="R43" s="207"/>
    </row>
    <row r="44" spans="1:23" ht="16.5" customHeight="1" x14ac:dyDescent="0.2">
      <c r="A44" s="282"/>
      <c r="B44" s="203" t="s">
        <v>144</v>
      </c>
      <c r="C44" s="124" t="s">
        <v>269</v>
      </c>
      <c r="D44" s="34" t="s">
        <v>277</v>
      </c>
      <c r="E44" s="24" t="s">
        <v>278</v>
      </c>
      <c r="F44" s="24" t="s">
        <v>279</v>
      </c>
      <c r="G44" s="24" t="s">
        <v>272</v>
      </c>
      <c r="H44" s="24" t="s">
        <v>273</v>
      </c>
      <c r="I44" s="35" t="s">
        <v>274</v>
      </c>
      <c r="P44" s="207"/>
      <c r="Q44" s="207"/>
      <c r="R44" s="207"/>
    </row>
    <row r="45" spans="1:23" ht="16.5" customHeight="1" thickBot="1" x14ac:dyDescent="0.3">
      <c r="A45" s="285"/>
      <c r="B45" s="204" t="s">
        <v>144</v>
      </c>
      <c r="C45" s="125" t="s">
        <v>280</v>
      </c>
      <c r="D45" s="37" t="s">
        <v>277</v>
      </c>
      <c r="E45" s="25" t="s">
        <v>278</v>
      </c>
      <c r="F45" s="25" t="s">
        <v>281</v>
      </c>
      <c r="G45" s="25" t="s">
        <v>279</v>
      </c>
      <c r="H45" s="25" t="s">
        <v>282</v>
      </c>
      <c r="I45" s="38" t="s">
        <v>283</v>
      </c>
    </row>
    <row r="46" spans="1:23" x14ac:dyDescent="0.25">
      <c r="A46" s="281" t="s">
        <v>146</v>
      </c>
      <c r="B46" s="188" t="s">
        <v>146</v>
      </c>
      <c r="C46" s="123" t="s">
        <v>291</v>
      </c>
      <c r="D46" s="30" t="s">
        <v>285</v>
      </c>
      <c r="E46" s="31" t="s">
        <v>286</v>
      </c>
      <c r="F46" s="31" t="s">
        <v>287</v>
      </c>
      <c r="G46" s="31" t="s">
        <v>288</v>
      </c>
      <c r="H46" s="31" t="s">
        <v>289</v>
      </c>
      <c r="I46" s="32" t="s">
        <v>290</v>
      </c>
    </row>
    <row r="47" spans="1:23" x14ac:dyDescent="0.25">
      <c r="A47" s="282"/>
      <c r="B47" s="203" t="s">
        <v>146</v>
      </c>
      <c r="C47" s="124" t="s">
        <v>284</v>
      </c>
      <c r="D47" s="39" t="s">
        <v>292</v>
      </c>
      <c r="E47" s="24" t="s">
        <v>293</v>
      </c>
      <c r="F47" s="24" t="s">
        <v>286</v>
      </c>
      <c r="G47" s="24" t="s">
        <v>287</v>
      </c>
      <c r="H47" s="24" t="s">
        <v>294</v>
      </c>
      <c r="I47" s="35" t="s">
        <v>295</v>
      </c>
    </row>
    <row r="48" spans="1:23" ht="16.5" thickBot="1" x14ac:dyDescent="0.3">
      <c r="A48" s="285"/>
      <c r="B48" s="204" t="s">
        <v>146</v>
      </c>
      <c r="C48" s="125" t="s">
        <v>296</v>
      </c>
      <c r="D48" s="37" t="s">
        <v>285</v>
      </c>
      <c r="E48" s="25" t="s">
        <v>286</v>
      </c>
      <c r="F48" s="25" t="s">
        <v>289</v>
      </c>
      <c r="G48" s="25" t="s">
        <v>288</v>
      </c>
      <c r="H48" s="25" t="s">
        <v>297</v>
      </c>
      <c r="I48" s="38" t="s">
        <v>298</v>
      </c>
    </row>
    <row r="49" spans="1:9" x14ac:dyDescent="0.25">
      <c r="A49" s="281" t="s">
        <v>158</v>
      </c>
      <c r="B49" s="188" t="s">
        <v>158</v>
      </c>
      <c r="C49" s="123" t="s">
        <v>299</v>
      </c>
      <c r="D49" s="30" t="s">
        <v>300</v>
      </c>
      <c r="E49" s="31" t="s">
        <v>301</v>
      </c>
      <c r="F49" s="31" t="s">
        <v>302</v>
      </c>
      <c r="G49" s="31" t="s">
        <v>303</v>
      </c>
      <c r="H49" s="31" t="s">
        <v>304</v>
      </c>
      <c r="I49" s="32" t="s">
        <v>305</v>
      </c>
    </row>
    <row r="50" spans="1:9" ht="31.5" x14ac:dyDescent="0.25">
      <c r="A50" s="282"/>
      <c r="B50" s="203" t="s">
        <v>158</v>
      </c>
      <c r="C50" s="124" t="s">
        <v>306</v>
      </c>
      <c r="D50" s="34" t="s">
        <v>307</v>
      </c>
      <c r="E50" s="24" t="s">
        <v>308</v>
      </c>
      <c r="F50" s="24" t="s">
        <v>309</v>
      </c>
      <c r="G50" s="24" t="s">
        <v>304</v>
      </c>
      <c r="H50" s="24" t="s">
        <v>305</v>
      </c>
      <c r="I50" s="35" t="s">
        <v>310</v>
      </c>
    </row>
    <row r="51" spans="1:9" ht="16.5" thickBot="1" x14ac:dyDescent="0.3">
      <c r="A51" s="285"/>
      <c r="B51" s="204" t="s">
        <v>158</v>
      </c>
      <c r="C51" s="125" t="s">
        <v>311</v>
      </c>
      <c r="D51" s="37" t="s">
        <v>312</v>
      </c>
      <c r="E51" s="25" t="s">
        <v>300</v>
      </c>
      <c r="F51" s="25" t="s">
        <v>301</v>
      </c>
      <c r="G51" s="25" t="s">
        <v>302</v>
      </c>
      <c r="H51" s="25" t="s">
        <v>303</v>
      </c>
      <c r="I51" s="38" t="s">
        <v>313</v>
      </c>
    </row>
    <row r="52" spans="1:9" x14ac:dyDescent="0.25">
      <c r="A52" s="281" t="s">
        <v>170</v>
      </c>
      <c r="B52" s="188" t="s">
        <v>170</v>
      </c>
      <c r="C52" s="123" t="s">
        <v>321</v>
      </c>
      <c r="D52" s="30" t="s">
        <v>315</v>
      </c>
      <c r="E52" s="31" t="s">
        <v>316</v>
      </c>
      <c r="F52" s="31" t="s">
        <v>317</v>
      </c>
      <c r="G52" s="31" t="s">
        <v>318</v>
      </c>
      <c r="H52" s="31" t="s">
        <v>319</v>
      </c>
      <c r="I52" s="32" t="s">
        <v>320</v>
      </c>
    </row>
    <row r="53" spans="1:9" x14ac:dyDescent="0.25">
      <c r="A53" s="282"/>
      <c r="B53" s="203" t="s">
        <v>170</v>
      </c>
      <c r="C53" s="124" t="s">
        <v>325</v>
      </c>
      <c r="D53" s="34" t="s">
        <v>315</v>
      </c>
      <c r="E53" s="24" t="s">
        <v>322</v>
      </c>
      <c r="F53" s="24" t="s">
        <v>317</v>
      </c>
      <c r="G53" s="24" t="s">
        <v>323</v>
      </c>
      <c r="H53" s="24" t="s">
        <v>318</v>
      </c>
      <c r="I53" s="35" t="s">
        <v>324</v>
      </c>
    </row>
    <row r="54" spans="1:9" ht="16.5" thickBot="1" x14ac:dyDescent="0.3">
      <c r="A54" s="285"/>
      <c r="B54" s="204" t="s">
        <v>170</v>
      </c>
      <c r="C54" s="125" t="s">
        <v>314</v>
      </c>
      <c r="D54" s="37" t="s">
        <v>326</v>
      </c>
      <c r="E54" s="25" t="s">
        <v>322</v>
      </c>
      <c r="F54" s="25" t="s">
        <v>323</v>
      </c>
      <c r="G54" s="25" t="s">
        <v>327</v>
      </c>
      <c r="H54" s="25" t="s">
        <v>324</v>
      </c>
      <c r="I54" s="38" t="s">
        <v>328</v>
      </c>
    </row>
    <row r="55" spans="1:9" x14ac:dyDescent="0.25">
      <c r="A55" s="281" t="s">
        <v>172</v>
      </c>
      <c r="B55" s="188" t="s">
        <v>172</v>
      </c>
      <c r="C55" s="123" t="s">
        <v>336</v>
      </c>
      <c r="D55" s="30" t="s">
        <v>330</v>
      </c>
      <c r="E55" s="31" t="s">
        <v>331</v>
      </c>
      <c r="F55" s="31" t="s">
        <v>332</v>
      </c>
      <c r="G55" s="31" t="s">
        <v>333</v>
      </c>
      <c r="H55" s="31" t="s">
        <v>334</v>
      </c>
      <c r="I55" s="32" t="s">
        <v>335</v>
      </c>
    </row>
    <row r="56" spans="1:9" x14ac:dyDescent="0.25">
      <c r="A56" s="282"/>
      <c r="B56" s="203" t="s">
        <v>172</v>
      </c>
      <c r="C56" s="124" t="s">
        <v>340</v>
      </c>
      <c r="D56" s="34" t="s">
        <v>330</v>
      </c>
      <c r="E56" s="24" t="s">
        <v>337</v>
      </c>
      <c r="F56" s="24" t="s">
        <v>332</v>
      </c>
      <c r="G56" s="24" t="s">
        <v>333</v>
      </c>
      <c r="H56" s="24" t="s">
        <v>338</v>
      </c>
      <c r="I56" s="35" t="s">
        <v>339</v>
      </c>
    </row>
    <row r="57" spans="1:9" ht="16.5" thickBot="1" x14ac:dyDescent="0.3">
      <c r="A57" s="285"/>
      <c r="B57" s="204" t="s">
        <v>172</v>
      </c>
      <c r="C57" s="125" t="s">
        <v>329</v>
      </c>
      <c r="D57" s="37" t="s">
        <v>341</v>
      </c>
      <c r="E57" s="25" t="s">
        <v>339</v>
      </c>
      <c r="F57" s="25" t="s">
        <v>337</v>
      </c>
      <c r="G57" s="25" t="s">
        <v>342</v>
      </c>
      <c r="H57" s="25" t="s">
        <v>338</v>
      </c>
      <c r="I57" s="38" t="s">
        <v>343</v>
      </c>
    </row>
    <row r="58" spans="1:9" x14ac:dyDescent="0.25">
      <c r="A58" s="281" t="s">
        <v>196</v>
      </c>
      <c r="B58" s="188" t="s">
        <v>196</v>
      </c>
      <c r="C58" s="123" t="s">
        <v>366</v>
      </c>
      <c r="D58" s="30" t="s">
        <v>345</v>
      </c>
      <c r="E58" s="31" t="s">
        <v>346</v>
      </c>
      <c r="F58" s="31" t="s">
        <v>347</v>
      </c>
      <c r="G58" s="31" t="s">
        <v>348</v>
      </c>
      <c r="H58" s="31" t="s">
        <v>349</v>
      </c>
      <c r="I58" s="32" t="s">
        <v>350</v>
      </c>
    </row>
    <row r="59" spans="1:9" x14ac:dyDescent="0.25">
      <c r="A59" s="282"/>
      <c r="B59" s="203" t="s">
        <v>196</v>
      </c>
      <c r="C59" s="124" t="s">
        <v>359</v>
      </c>
      <c r="D59" s="34" t="s">
        <v>345</v>
      </c>
      <c r="E59" s="24" t="s">
        <v>352</v>
      </c>
      <c r="F59" s="24" t="s">
        <v>347</v>
      </c>
      <c r="G59" s="24" t="s">
        <v>353</v>
      </c>
      <c r="H59" s="24" t="s">
        <v>354</v>
      </c>
      <c r="I59" s="35" t="s">
        <v>350</v>
      </c>
    </row>
    <row r="60" spans="1:9" ht="16.5" thickBot="1" x14ac:dyDescent="0.3">
      <c r="A60" s="285"/>
      <c r="B60" s="204" t="s">
        <v>196</v>
      </c>
      <c r="C60" s="125" t="s">
        <v>370</v>
      </c>
      <c r="D60" s="37" t="s">
        <v>352</v>
      </c>
      <c r="E60" s="25" t="s">
        <v>353</v>
      </c>
      <c r="F60" s="25" t="s">
        <v>354</v>
      </c>
      <c r="G60" s="25" t="s">
        <v>356</v>
      </c>
      <c r="H60" s="25" t="s">
        <v>357</v>
      </c>
      <c r="I60" s="38" t="s">
        <v>358</v>
      </c>
    </row>
    <row r="61" spans="1:9" x14ac:dyDescent="0.25">
      <c r="A61" s="281" t="s">
        <v>184</v>
      </c>
      <c r="B61" s="188" t="s">
        <v>184</v>
      </c>
      <c r="C61" s="123" t="s">
        <v>351</v>
      </c>
      <c r="D61" s="30" t="s">
        <v>360</v>
      </c>
      <c r="E61" s="31" t="s">
        <v>361</v>
      </c>
      <c r="F61" s="31" t="s">
        <v>362</v>
      </c>
      <c r="G61" s="31" t="s">
        <v>363</v>
      </c>
      <c r="H61" s="31" t="s">
        <v>364</v>
      </c>
      <c r="I61" s="32" t="s">
        <v>365</v>
      </c>
    </row>
    <row r="62" spans="1:9" x14ac:dyDescent="0.25">
      <c r="A62" s="282"/>
      <c r="B62" s="203" t="s">
        <v>184</v>
      </c>
      <c r="C62" s="124" t="s">
        <v>355</v>
      </c>
      <c r="D62" s="34" t="s">
        <v>360</v>
      </c>
      <c r="E62" s="40" t="s">
        <v>362</v>
      </c>
      <c r="F62" s="41" t="s">
        <v>363</v>
      </c>
      <c r="G62" s="42" t="s">
        <v>367</v>
      </c>
      <c r="H62" s="24" t="s">
        <v>368</v>
      </c>
      <c r="I62" s="35" t="s">
        <v>369</v>
      </c>
    </row>
    <row r="63" spans="1:9" ht="16.5" thickBot="1" x14ac:dyDescent="0.3">
      <c r="A63" s="283"/>
      <c r="B63" s="205" t="s">
        <v>184</v>
      </c>
      <c r="C63" s="125" t="s">
        <v>344</v>
      </c>
      <c r="D63" s="37" t="s">
        <v>367</v>
      </c>
      <c r="E63" s="25" t="s">
        <v>368</v>
      </c>
      <c r="F63" s="25" t="s">
        <v>369</v>
      </c>
      <c r="G63" s="25" t="s">
        <v>371</v>
      </c>
      <c r="H63" s="25" t="s">
        <v>372</v>
      </c>
      <c r="I63" s="38" t="s">
        <v>373</v>
      </c>
    </row>
    <row r="65" spans="1:8" ht="17.25" thickBot="1" x14ac:dyDescent="0.3">
      <c r="C65" s="284" t="s">
        <v>11</v>
      </c>
      <c r="D65" s="284"/>
      <c r="E65" s="284"/>
      <c r="F65" s="284"/>
      <c r="G65" s="284"/>
      <c r="H65" s="284"/>
    </row>
    <row r="66" spans="1:8" ht="16.5" thickBot="1" x14ac:dyDescent="0.3">
      <c r="A66" s="214" t="s">
        <v>374</v>
      </c>
      <c r="B66" s="215" t="s">
        <v>374</v>
      </c>
      <c r="C66" s="192" t="s">
        <v>375</v>
      </c>
      <c r="D66" s="43" t="s">
        <v>376</v>
      </c>
      <c r="E66" s="43" t="s">
        <v>377</v>
      </c>
      <c r="F66" s="43" t="s">
        <v>378</v>
      </c>
      <c r="G66" s="43" t="s">
        <v>379</v>
      </c>
      <c r="H66" s="44" t="s">
        <v>380</v>
      </c>
    </row>
    <row r="67" spans="1:8" ht="16.5" thickBot="1" x14ac:dyDescent="0.3">
      <c r="A67" s="216" t="s">
        <v>381</v>
      </c>
      <c r="B67" s="217" t="s">
        <v>381</v>
      </c>
      <c r="C67" s="194" t="s">
        <v>382</v>
      </c>
      <c r="D67" s="45" t="s">
        <v>383</v>
      </c>
      <c r="E67" s="45" t="s">
        <v>384</v>
      </c>
      <c r="F67" s="45" t="s">
        <v>385</v>
      </c>
      <c r="G67" s="45" t="s">
        <v>386</v>
      </c>
      <c r="H67" s="46" t="s">
        <v>387</v>
      </c>
    </row>
    <row r="68" spans="1:8" ht="16.5" thickBot="1" x14ac:dyDescent="0.3">
      <c r="A68" s="216" t="s">
        <v>388</v>
      </c>
      <c r="B68" s="217" t="s">
        <v>388</v>
      </c>
      <c r="C68" s="194" t="s">
        <v>389</v>
      </c>
      <c r="D68" s="45" t="s">
        <v>390</v>
      </c>
      <c r="E68" s="45" t="s">
        <v>391</v>
      </c>
      <c r="F68" s="45" t="s">
        <v>392</v>
      </c>
      <c r="G68" s="45" t="s">
        <v>393</v>
      </c>
      <c r="H68" s="46" t="s">
        <v>394</v>
      </c>
    </row>
    <row r="69" spans="1:8" ht="16.5" thickBot="1" x14ac:dyDescent="0.3">
      <c r="A69" s="154" t="s">
        <v>1270</v>
      </c>
      <c r="B69" s="218" t="s">
        <v>1270</v>
      </c>
      <c r="C69" s="211" t="s">
        <v>1271</v>
      </c>
      <c r="D69" s="212" t="s">
        <v>1272</v>
      </c>
      <c r="E69" s="212" t="s">
        <v>1273</v>
      </c>
      <c r="F69" s="212" t="s">
        <v>1274</v>
      </c>
      <c r="G69" s="212" t="s">
        <v>1275</v>
      </c>
      <c r="H69" s="213" t="s">
        <v>1276</v>
      </c>
    </row>
    <row r="71" spans="1:8" ht="17.25" thickBot="1" x14ac:dyDescent="0.3">
      <c r="C71" s="284" t="s">
        <v>395</v>
      </c>
      <c r="D71" s="284"/>
    </row>
    <row r="72" spans="1:8" ht="16.5" thickBot="1" x14ac:dyDescent="0.3">
      <c r="A72" s="129" t="s">
        <v>396</v>
      </c>
      <c r="B72" s="129" t="s">
        <v>396</v>
      </c>
      <c r="C72" s="126" t="s">
        <v>397</v>
      </c>
      <c r="D72" s="49" t="s">
        <v>398</v>
      </c>
    </row>
    <row r="73" spans="1:8" ht="16.5" thickBot="1" x14ac:dyDescent="0.3">
      <c r="A73" s="129" t="s">
        <v>399</v>
      </c>
      <c r="B73" s="129" t="s">
        <v>399</v>
      </c>
      <c r="C73" s="127" t="s">
        <v>400</v>
      </c>
      <c r="D73" s="50" t="s">
        <v>401</v>
      </c>
    </row>
    <row r="74" spans="1:8" ht="16.5" thickBot="1" x14ac:dyDescent="0.3">
      <c r="A74" s="118" t="s">
        <v>402</v>
      </c>
      <c r="B74" s="118" t="s">
        <v>402</v>
      </c>
      <c r="C74" s="127" t="s">
        <v>403</v>
      </c>
      <c r="D74" s="50" t="s">
        <v>404</v>
      </c>
    </row>
    <row r="75" spans="1:8" ht="16.5" thickBot="1" x14ac:dyDescent="0.3">
      <c r="A75" s="118" t="s">
        <v>405</v>
      </c>
      <c r="B75" s="118" t="s">
        <v>405</v>
      </c>
      <c r="C75" s="127" t="s">
        <v>406</v>
      </c>
      <c r="D75" s="50" t="s">
        <v>407</v>
      </c>
    </row>
    <row r="76" spans="1:8" ht="16.5" thickBot="1" x14ac:dyDescent="0.3">
      <c r="A76" s="118" t="s">
        <v>408</v>
      </c>
      <c r="B76" s="118" t="s">
        <v>408</v>
      </c>
      <c r="C76" s="127" t="s">
        <v>409</v>
      </c>
      <c r="D76" s="50" t="s">
        <v>410</v>
      </c>
    </row>
    <row r="77" spans="1:8" ht="16.5" thickBot="1" x14ac:dyDescent="0.3">
      <c r="A77" s="118" t="s">
        <v>411</v>
      </c>
      <c r="B77" s="118" t="s">
        <v>411</v>
      </c>
      <c r="C77" s="127" t="s">
        <v>412</v>
      </c>
      <c r="D77" s="50" t="s">
        <v>413</v>
      </c>
    </row>
    <row r="78" spans="1:8" ht="16.5" thickBot="1" x14ac:dyDescent="0.3">
      <c r="A78" s="118" t="s">
        <v>414</v>
      </c>
      <c r="B78" s="118" t="s">
        <v>414</v>
      </c>
      <c r="C78" s="127" t="s">
        <v>415</v>
      </c>
      <c r="D78" s="50" t="s">
        <v>416</v>
      </c>
    </row>
    <row r="79" spans="1:8" ht="16.5" thickBot="1" x14ac:dyDescent="0.3">
      <c r="A79" s="118" t="s">
        <v>417</v>
      </c>
      <c r="B79" s="118" t="s">
        <v>417</v>
      </c>
      <c r="C79" s="127" t="s">
        <v>418</v>
      </c>
      <c r="D79" s="50" t="s">
        <v>419</v>
      </c>
    </row>
    <row r="80" spans="1:8" ht="16.5" thickBot="1" x14ac:dyDescent="0.3">
      <c r="A80" s="118" t="s">
        <v>1267</v>
      </c>
      <c r="B80" s="118" t="s">
        <v>1267</v>
      </c>
      <c r="C80" s="128" t="s">
        <v>421</v>
      </c>
      <c r="D80" s="51" t="s">
        <v>422</v>
      </c>
    </row>
    <row r="82" spans="1:16" ht="17.25" thickBot="1" x14ac:dyDescent="0.3">
      <c r="C82" s="287" t="s">
        <v>423</v>
      </c>
      <c r="D82" s="287"/>
      <c r="E82" s="287"/>
      <c r="F82" s="287"/>
      <c r="G82" s="287"/>
      <c r="H82" s="287"/>
      <c r="I82" s="287"/>
      <c r="J82" s="287"/>
      <c r="K82" s="287"/>
      <c r="L82" s="287"/>
    </row>
    <row r="83" spans="1:16" ht="42.75" customHeight="1" x14ac:dyDescent="0.25">
      <c r="A83" s="288" t="s">
        <v>15</v>
      </c>
      <c r="B83" s="183" t="s">
        <v>15</v>
      </c>
      <c r="C83" s="83" t="s">
        <v>1363</v>
      </c>
      <c r="D83" s="225" t="s">
        <v>439</v>
      </c>
      <c r="E83" s="52" t="s">
        <v>1364</v>
      </c>
      <c r="F83" s="52" t="s">
        <v>1365</v>
      </c>
      <c r="G83" s="52" t="s">
        <v>1366</v>
      </c>
      <c r="H83" s="52" t="s">
        <v>1367</v>
      </c>
      <c r="I83" s="52" t="s">
        <v>440</v>
      </c>
      <c r="J83" s="52" t="s">
        <v>434</v>
      </c>
      <c r="K83" s="52" t="s">
        <v>1368</v>
      </c>
      <c r="L83" s="52" t="s">
        <v>1369</v>
      </c>
      <c r="M83" s="53" t="s">
        <v>1370</v>
      </c>
      <c r="P83" s="221"/>
    </row>
    <row r="84" spans="1:16" ht="32.25" thickBot="1" x14ac:dyDescent="0.3">
      <c r="A84" s="280"/>
      <c r="B84" s="185" t="s">
        <v>15</v>
      </c>
      <c r="C84" s="87" t="s">
        <v>1427</v>
      </c>
      <c r="D84" s="54" t="s">
        <v>439</v>
      </c>
      <c r="E84" s="54" t="s">
        <v>437</v>
      </c>
      <c r="F84" s="54" t="s">
        <v>441</v>
      </c>
      <c r="G84" s="54" t="s">
        <v>438</v>
      </c>
      <c r="H84" s="54" t="s">
        <v>1365</v>
      </c>
      <c r="I84" s="54" t="s">
        <v>440</v>
      </c>
      <c r="J84" s="54" t="s">
        <v>436</v>
      </c>
      <c r="K84" s="54" t="s">
        <v>434</v>
      </c>
      <c r="L84" s="54" t="s">
        <v>435</v>
      </c>
      <c r="M84" s="55" t="s">
        <v>433</v>
      </c>
      <c r="P84" s="221"/>
    </row>
    <row r="85" spans="1:16" ht="15.6" hidden="1" thickBot="1" x14ac:dyDescent="0.35">
      <c r="A85" s="224"/>
      <c r="B85" s="184"/>
      <c r="C85" s="226"/>
      <c r="D85" s="227"/>
      <c r="E85" s="219"/>
      <c r="F85" s="219"/>
      <c r="G85" s="219"/>
      <c r="H85" s="219"/>
      <c r="I85" s="219"/>
      <c r="J85" s="219"/>
      <c r="K85" s="219"/>
      <c r="L85" s="219"/>
      <c r="M85" s="220"/>
      <c r="P85" s="221"/>
    </row>
    <row r="86" spans="1:16" x14ac:dyDescent="0.25">
      <c r="A86" s="277" t="s">
        <v>1289</v>
      </c>
      <c r="B86" s="186" t="s">
        <v>1289</v>
      </c>
      <c r="C86" s="177" t="s">
        <v>1318</v>
      </c>
      <c r="D86" s="192" t="s">
        <v>1291</v>
      </c>
      <c r="E86" s="43" t="s">
        <v>1295</v>
      </c>
      <c r="F86" s="43" t="s">
        <v>1294</v>
      </c>
      <c r="G86" s="43" t="s">
        <v>1296</v>
      </c>
      <c r="H86" s="43" t="s">
        <v>1297</v>
      </c>
      <c r="I86" s="43" t="s">
        <v>1298</v>
      </c>
      <c r="J86" s="43" t="s">
        <v>1299</v>
      </c>
      <c r="K86" s="43" t="s">
        <v>1300</v>
      </c>
      <c r="L86" s="43" t="s">
        <v>1302</v>
      </c>
      <c r="M86" s="44" t="s">
        <v>1305</v>
      </c>
      <c r="P86" s="221"/>
    </row>
    <row r="87" spans="1:16" ht="31.5" x14ac:dyDescent="0.25">
      <c r="A87" s="278"/>
      <c r="B87" s="184" t="s">
        <v>1289</v>
      </c>
      <c r="C87" s="178" t="s">
        <v>1316</v>
      </c>
      <c r="D87" s="194" t="s">
        <v>1291</v>
      </c>
      <c r="E87" s="45" t="s">
        <v>1293</v>
      </c>
      <c r="F87" s="45" t="s">
        <v>1295</v>
      </c>
      <c r="G87" s="45" t="s">
        <v>1296</v>
      </c>
      <c r="H87" s="45" t="s">
        <v>1297</v>
      </c>
      <c r="I87" s="45" t="s">
        <v>428</v>
      </c>
      <c r="J87" s="222" t="s">
        <v>1299</v>
      </c>
      <c r="K87" s="45" t="s">
        <v>426</v>
      </c>
      <c r="L87" s="223" t="s">
        <v>1303</v>
      </c>
      <c r="M87" s="46" t="s">
        <v>430</v>
      </c>
      <c r="P87" s="221"/>
    </row>
    <row r="88" spans="1:16" ht="16.5" thickBot="1" x14ac:dyDescent="0.3">
      <c r="A88" s="280"/>
      <c r="B88" s="185" t="s">
        <v>1289</v>
      </c>
      <c r="C88" s="179" t="s">
        <v>1317</v>
      </c>
      <c r="D88" s="153" t="s">
        <v>1292</v>
      </c>
      <c r="E88" s="47" t="s">
        <v>1294</v>
      </c>
      <c r="F88" s="47" t="s">
        <v>425</v>
      </c>
      <c r="G88" s="47" t="s">
        <v>431</v>
      </c>
      <c r="H88" s="47" t="s">
        <v>432</v>
      </c>
      <c r="I88" s="47" t="s">
        <v>1298</v>
      </c>
      <c r="J88" s="47" t="s">
        <v>1300</v>
      </c>
      <c r="K88" s="47" t="s">
        <v>1302</v>
      </c>
      <c r="L88" s="47" t="s">
        <v>1304</v>
      </c>
      <c r="M88" s="48" t="s">
        <v>1305</v>
      </c>
      <c r="P88" s="221"/>
    </row>
    <row r="89" spans="1:16" x14ac:dyDescent="0.25">
      <c r="A89" s="277" t="s">
        <v>1290</v>
      </c>
      <c r="B89" s="186" t="s">
        <v>1290</v>
      </c>
      <c r="C89" s="180" t="s">
        <v>1321</v>
      </c>
      <c r="D89" s="190" t="s">
        <v>1306</v>
      </c>
      <c r="E89" s="52" t="s">
        <v>1307</v>
      </c>
      <c r="F89" s="52" t="s">
        <v>1308</v>
      </c>
      <c r="G89" s="52" t="s">
        <v>1309</v>
      </c>
      <c r="H89" s="52" t="s">
        <v>1310</v>
      </c>
      <c r="I89" s="52" t="s">
        <v>1311</v>
      </c>
      <c r="J89" s="52" t="s">
        <v>1312</v>
      </c>
      <c r="K89" s="52" t="s">
        <v>1314</v>
      </c>
      <c r="L89" s="52" t="s">
        <v>1313</v>
      </c>
      <c r="M89" s="53" t="s">
        <v>1315</v>
      </c>
      <c r="P89" s="221"/>
    </row>
    <row r="90" spans="1:16" x14ac:dyDescent="0.25">
      <c r="A90" s="278"/>
      <c r="B90" s="184" t="s">
        <v>1290</v>
      </c>
      <c r="C90" s="181" t="s">
        <v>1319</v>
      </c>
      <c r="D90" s="191" t="s">
        <v>1306</v>
      </c>
      <c r="E90" s="195" t="s">
        <v>1293</v>
      </c>
      <c r="F90" s="195" t="s">
        <v>1307</v>
      </c>
      <c r="G90" s="195" t="s">
        <v>1308</v>
      </c>
      <c r="H90" s="195" t="s">
        <v>428</v>
      </c>
      <c r="I90" s="195" t="s">
        <v>1311</v>
      </c>
      <c r="J90" s="195" t="s">
        <v>1301</v>
      </c>
      <c r="K90" s="195" t="s">
        <v>1313</v>
      </c>
      <c r="L90" s="195" t="s">
        <v>430</v>
      </c>
      <c r="M90" s="196" t="s">
        <v>1303</v>
      </c>
      <c r="P90" s="221"/>
    </row>
    <row r="91" spans="1:16" ht="32.25" thickBot="1" x14ac:dyDescent="0.3">
      <c r="A91" s="280"/>
      <c r="B91" s="185" t="s">
        <v>1290</v>
      </c>
      <c r="C91" s="182" t="s">
        <v>1320</v>
      </c>
      <c r="D91" s="193" t="s">
        <v>1292</v>
      </c>
      <c r="E91" s="54" t="s">
        <v>425</v>
      </c>
      <c r="F91" s="54" t="s">
        <v>431</v>
      </c>
      <c r="G91" s="54" t="s">
        <v>1309</v>
      </c>
      <c r="H91" s="54" t="s">
        <v>1310</v>
      </c>
      <c r="I91" s="54" t="s">
        <v>432</v>
      </c>
      <c r="J91" s="54" t="s">
        <v>1312</v>
      </c>
      <c r="K91" s="54" t="s">
        <v>1314</v>
      </c>
      <c r="L91" s="54" t="s">
        <v>1304</v>
      </c>
      <c r="M91" s="55" t="s">
        <v>1315</v>
      </c>
      <c r="P91" s="221"/>
    </row>
    <row r="92" spans="1:16" ht="31.5" x14ac:dyDescent="0.25">
      <c r="A92" s="277" t="s">
        <v>1322</v>
      </c>
      <c r="B92" s="186" t="s">
        <v>1322</v>
      </c>
      <c r="C92" s="180" t="s">
        <v>1325</v>
      </c>
      <c r="D92" s="190" t="s">
        <v>1326</v>
      </c>
      <c r="E92" s="52" t="s">
        <v>1328</v>
      </c>
      <c r="F92" s="52" t="s">
        <v>1330</v>
      </c>
      <c r="G92" s="52" t="s">
        <v>1331</v>
      </c>
      <c r="H92" s="52" t="s">
        <v>1329</v>
      </c>
      <c r="I92" s="52" t="s">
        <v>1332</v>
      </c>
      <c r="J92" s="52" t="s">
        <v>1334</v>
      </c>
      <c r="K92" s="52" t="s">
        <v>1336</v>
      </c>
      <c r="L92" s="52" t="s">
        <v>1333</v>
      </c>
      <c r="M92" s="53" t="s">
        <v>1335</v>
      </c>
      <c r="P92" s="221"/>
    </row>
    <row r="93" spans="1:16" ht="31.5" x14ac:dyDescent="0.25">
      <c r="A93" s="278"/>
      <c r="B93" s="184" t="s">
        <v>1322</v>
      </c>
      <c r="C93" s="181" t="s">
        <v>1323</v>
      </c>
      <c r="D93" s="191" t="s">
        <v>1293</v>
      </c>
      <c r="E93" s="195" t="s">
        <v>1292</v>
      </c>
      <c r="F93" s="195" t="s">
        <v>1329</v>
      </c>
      <c r="G93" s="195" t="s">
        <v>428</v>
      </c>
      <c r="H93" s="195" t="s">
        <v>1301</v>
      </c>
      <c r="I93" s="195" t="s">
        <v>1304</v>
      </c>
      <c r="J93" s="195" t="s">
        <v>1333</v>
      </c>
      <c r="K93" s="195" t="s">
        <v>1335</v>
      </c>
      <c r="L93" s="195" t="s">
        <v>1303</v>
      </c>
      <c r="M93" s="196" t="s">
        <v>430</v>
      </c>
      <c r="P93" s="221"/>
    </row>
    <row r="94" spans="1:16" ht="32.25" thickBot="1" x14ac:dyDescent="0.3">
      <c r="A94" s="279"/>
      <c r="B94" s="189" t="s">
        <v>1322</v>
      </c>
      <c r="C94" s="182" t="s">
        <v>1324</v>
      </c>
      <c r="D94" s="193" t="s">
        <v>1326</v>
      </c>
      <c r="E94" s="54" t="s">
        <v>1327</v>
      </c>
      <c r="F94" s="54" t="s">
        <v>1328</v>
      </c>
      <c r="G94" s="54" t="s">
        <v>1330</v>
      </c>
      <c r="H94" s="54" t="s">
        <v>1331</v>
      </c>
      <c r="I94" s="54" t="s">
        <v>1332</v>
      </c>
      <c r="J94" s="54" t="s">
        <v>425</v>
      </c>
      <c r="K94" s="54" t="s">
        <v>431</v>
      </c>
      <c r="L94" s="54" t="s">
        <v>432</v>
      </c>
      <c r="M94" s="55" t="s">
        <v>1336</v>
      </c>
    </row>
  </sheetData>
  <sortState ref="C77:M78">
    <sortCondition ref="C77:C78"/>
  </sortState>
  <mergeCells count="26">
    <mergeCell ref="A37:A39"/>
    <mergeCell ref="C82:L82"/>
    <mergeCell ref="A83:A84"/>
    <mergeCell ref="A40:A42"/>
    <mergeCell ref="C1:M1"/>
    <mergeCell ref="A2:A4"/>
    <mergeCell ref="A5:A7"/>
    <mergeCell ref="A8:A10"/>
    <mergeCell ref="A11:A13"/>
    <mergeCell ref="A17:A19"/>
    <mergeCell ref="A92:A94"/>
    <mergeCell ref="A14:A16"/>
    <mergeCell ref="A61:A63"/>
    <mergeCell ref="C65:H65"/>
    <mergeCell ref="C71:D71"/>
    <mergeCell ref="A43:A45"/>
    <mergeCell ref="A46:A48"/>
    <mergeCell ref="A49:A51"/>
    <mergeCell ref="A52:A54"/>
    <mergeCell ref="A55:A57"/>
    <mergeCell ref="A58:A60"/>
    <mergeCell ref="A86:A88"/>
    <mergeCell ref="A89:A91"/>
    <mergeCell ref="A20:A22"/>
    <mergeCell ref="A23:A25"/>
    <mergeCell ref="C27:I2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L412"/>
  <sheetViews>
    <sheetView zoomScaleNormal="100" workbookViewId="0">
      <pane ySplit="1" topLeftCell="A2" activePane="bottomLeft" state="frozen"/>
      <selection activeCell="A26" sqref="A26:I31"/>
      <selection pane="bottomLeft" activeCell="A403" sqref="A403"/>
    </sheetView>
  </sheetViews>
  <sheetFormatPr baseColWidth="10" defaultColWidth="11.42578125" defaultRowHeight="15" x14ac:dyDescent="0.25"/>
  <cols>
    <col min="1" max="1" width="30.7109375" style="78" bestFit="1" customWidth="1"/>
    <col min="2" max="2" width="34.28515625" style="61" bestFit="1" customWidth="1"/>
    <col min="3" max="3" width="9.85546875" style="79" bestFit="1" customWidth="1"/>
    <col min="4" max="4" width="11.7109375" style="61" bestFit="1" customWidth="1"/>
    <col min="5" max="5" width="16.85546875" style="79" customWidth="1"/>
    <col min="6" max="6" width="13.42578125" style="79" customWidth="1"/>
    <col min="7" max="7" width="32.5703125" style="80" customWidth="1"/>
    <col min="8" max="8" width="112.85546875" style="80" customWidth="1"/>
    <col min="9" max="10" width="11.42578125" style="61"/>
    <col min="11" max="11" width="12.42578125" style="61" customWidth="1"/>
    <col min="12" max="16384" width="11.42578125" style="61"/>
  </cols>
  <sheetData>
    <row r="1" spans="1:11" ht="16.5" thickBot="1" x14ac:dyDescent="0.3">
      <c r="A1" s="56" t="s">
        <v>0</v>
      </c>
      <c r="B1" s="57" t="s">
        <v>442</v>
      </c>
      <c r="C1" s="57" t="s">
        <v>443</v>
      </c>
      <c r="D1" s="58" t="s">
        <v>444</v>
      </c>
      <c r="E1" s="59" t="s">
        <v>445</v>
      </c>
      <c r="F1" s="59" t="s">
        <v>446</v>
      </c>
      <c r="G1" s="59" t="s">
        <v>447</v>
      </c>
      <c r="H1" s="60" t="s">
        <v>448</v>
      </c>
    </row>
    <row r="2" spans="1:11" ht="15.75" x14ac:dyDescent="0.25">
      <c r="A2" s="131" t="s">
        <v>449</v>
      </c>
      <c r="B2" s="62" t="s">
        <v>18</v>
      </c>
      <c r="C2" s="57">
        <v>25</v>
      </c>
      <c r="D2" s="57">
        <v>2</v>
      </c>
      <c r="E2" s="29" t="s">
        <v>477</v>
      </c>
      <c r="F2" s="29" t="s">
        <v>463</v>
      </c>
      <c r="G2" s="63" t="s">
        <v>498</v>
      </c>
      <c r="H2" s="63" t="s">
        <v>499</v>
      </c>
    </row>
    <row r="3" spans="1:11" ht="47.25" x14ac:dyDescent="0.25">
      <c r="A3" s="135" t="s">
        <v>449</v>
      </c>
      <c r="B3" s="64" t="s">
        <v>19</v>
      </c>
      <c r="C3" s="65">
        <v>5</v>
      </c>
      <c r="D3" s="65">
        <v>0.5</v>
      </c>
      <c r="E3" s="33" t="s">
        <v>450</v>
      </c>
      <c r="F3" s="33" t="s">
        <v>451</v>
      </c>
      <c r="G3" s="66" t="s">
        <v>452</v>
      </c>
      <c r="H3" s="66" t="s">
        <v>453</v>
      </c>
    </row>
    <row r="4" spans="1:11" ht="31.5" x14ac:dyDescent="0.25">
      <c r="A4" s="135" t="s">
        <v>449</v>
      </c>
      <c r="B4" s="64" t="s">
        <v>30</v>
      </c>
      <c r="C4" s="65">
        <v>7</v>
      </c>
      <c r="D4" s="65">
        <v>1</v>
      </c>
      <c r="E4" s="33" t="s">
        <v>458</v>
      </c>
      <c r="F4" s="33" t="s">
        <v>459</v>
      </c>
      <c r="G4" s="66" t="s">
        <v>460</v>
      </c>
      <c r="H4" s="66" t="s">
        <v>461</v>
      </c>
    </row>
    <row r="5" spans="1:11" ht="31.5" x14ac:dyDescent="0.25">
      <c r="A5" s="135" t="s">
        <v>449</v>
      </c>
      <c r="B5" s="64" t="s">
        <v>31</v>
      </c>
      <c r="C5" s="65">
        <v>14</v>
      </c>
      <c r="D5" s="65">
        <v>0.5</v>
      </c>
      <c r="E5" s="33" t="s">
        <v>477</v>
      </c>
      <c r="F5" s="33" t="s">
        <v>463</v>
      </c>
      <c r="G5" s="66" t="s">
        <v>478</v>
      </c>
      <c r="H5" s="66" t="s">
        <v>479</v>
      </c>
    </row>
    <row r="6" spans="1:11" ht="47.25" x14ac:dyDescent="0.25">
      <c r="A6" s="135" t="s">
        <v>449</v>
      </c>
      <c r="B6" s="64" t="s">
        <v>20</v>
      </c>
      <c r="C6" s="65">
        <v>19</v>
      </c>
      <c r="D6" s="65">
        <v>2</v>
      </c>
      <c r="E6" s="33" t="s">
        <v>458</v>
      </c>
      <c r="F6" s="33" t="s">
        <v>459</v>
      </c>
      <c r="G6" s="66" t="s">
        <v>492</v>
      </c>
      <c r="H6" s="66" t="s">
        <v>493</v>
      </c>
    </row>
    <row r="7" spans="1:11" ht="47.25" x14ac:dyDescent="0.25">
      <c r="A7" s="135" t="s">
        <v>449</v>
      </c>
      <c r="B7" s="64" t="s">
        <v>21</v>
      </c>
      <c r="C7" s="65">
        <v>17</v>
      </c>
      <c r="D7" s="65">
        <v>1</v>
      </c>
      <c r="E7" s="33" t="s">
        <v>458</v>
      </c>
      <c r="F7" s="33" t="s">
        <v>451</v>
      </c>
      <c r="G7" s="66" t="s">
        <v>486</v>
      </c>
      <c r="H7" s="66" t="s">
        <v>487</v>
      </c>
    </row>
    <row r="8" spans="1:11" ht="47.25" x14ac:dyDescent="0.25">
      <c r="A8" s="135" t="s">
        <v>449</v>
      </c>
      <c r="B8" s="64" t="s">
        <v>22</v>
      </c>
      <c r="C8" s="65">
        <v>8</v>
      </c>
      <c r="D8" s="65">
        <v>0.5</v>
      </c>
      <c r="E8" s="33" t="s">
        <v>450</v>
      </c>
      <c r="F8" s="33" t="s">
        <v>463</v>
      </c>
      <c r="G8" s="66" t="s">
        <v>466</v>
      </c>
      <c r="H8" s="66" t="s">
        <v>467</v>
      </c>
    </row>
    <row r="9" spans="1:11" ht="31.5" x14ac:dyDescent="0.25">
      <c r="A9" s="135" t="s">
        <v>449</v>
      </c>
      <c r="B9" s="64" t="s">
        <v>25</v>
      </c>
      <c r="C9" s="65">
        <v>13</v>
      </c>
      <c r="D9" s="65">
        <v>0.5</v>
      </c>
      <c r="E9" s="33" t="s">
        <v>458</v>
      </c>
      <c r="F9" s="33" t="s">
        <v>470</v>
      </c>
      <c r="G9" s="66" t="s">
        <v>475</v>
      </c>
      <c r="H9" s="66" t="s">
        <v>476</v>
      </c>
      <c r="J9" s="290"/>
      <c r="K9" s="290"/>
    </row>
    <row r="10" spans="1:11" ht="31.5" x14ac:dyDescent="0.25">
      <c r="A10" s="135" t="s">
        <v>449</v>
      </c>
      <c r="B10" s="64" t="s">
        <v>26</v>
      </c>
      <c r="C10" s="65">
        <v>11</v>
      </c>
      <c r="D10" s="65">
        <v>0.5</v>
      </c>
      <c r="E10" s="33" t="s">
        <v>450</v>
      </c>
      <c r="F10" s="33" t="s">
        <v>470</v>
      </c>
      <c r="G10" s="66" t="s">
        <v>471</v>
      </c>
      <c r="H10" s="66" t="s">
        <v>472</v>
      </c>
      <c r="J10" s="67"/>
      <c r="K10" s="68"/>
    </row>
    <row r="11" spans="1:11" ht="15.75" x14ac:dyDescent="0.25">
      <c r="A11" s="135" t="s">
        <v>449</v>
      </c>
      <c r="B11" s="64" t="s">
        <v>27</v>
      </c>
      <c r="C11" s="65">
        <v>15</v>
      </c>
      <c r="D11" s="65">
        <v>2</v>
      </c>
      <c r="E11" s="33" t="s">
        <v>462</v>
      </c>
      <c r="F11" s="33" t="s">
        <v>463</v>
      </c>
      <c r="G11" s="66" t="s">
        <v>480</v>
      </c>
      <c r="H11" s="66" t="s">
        <v>481</v>
      </c>
      <c r="J11" s="67"/>
      <c r="K11" s="69"/>
    </row>
    <row r="12" spans="1:11" ht="47.25" x14ac:dyDescent="0.25">
      <c r="A12" s="135" t="s">
        <v>449</v>
      </c>
      <c r="B12" s="64" t="s">
        <v>23</v>
      </c>
      <c r="C12" s="65">
        <v>7</v>
      </c>
      <c r="D12" s="65">
        <v>1</v>
      </c>
      <c r="E12" s="33" t="s">
        <v>462</v>
      </c>
      <c r="F12" s="33" t="s">
        <v>463</v>
      </c>
      <c r="G12" s="66" t="s">
        <v>464</v>
      </c>
      <c r="H12" s="66" t="s">
        <v>465</v>
      </c>
      <c r="J12" s="67"/>
      <c r="K12" s="69"/>
    </row>
    <row r="13" spans="1:11" ht="47.25" x14ac:dyDescent="0.25">
      <c r="A13" s="135" t="s">
        <v>449</v>
      </c>
      <c r="B13" s="64" t="s">
        <v>32</v>
      </c>
      <c r="C13" s="65">
        <v>16</v>
      </c>
      <c r="D13" s="65">
        <v>2</v>
      </c>
      <c r="E13" s="33" t="s">
        <v>454</v>
      </c>
      <c r="F13" s="33" t="s">
        <v>455</v>
      </c>
      <c r="G13" s="66" t="s">
        <v>484</v>
      </c>
      <c r="H13" s="66" t="s">
        <v>485</v>
      </c>
      <c r="J13" s="67"/>
      <c r="K13" s="69"/>
    </row>
    <row r="14" spans="1:11" ht="15.75" x14ac:dyDescent="0.25">
      <c r="A14" s="135" t="s">
        <v>449</v>
      </c>
      <c r="B14" s="64" t="s">
        <v>24</v>
      </c>
      <c r="C14" s="65">
        <v>21</v>
      </c>
      <c r="D14" s="65">
        <v>3</v>
      </c>
      <c r="E14" s="33" t="s">
        <v>462</v>
      </c>
      <c r="F14" s="33" t="s">
        <v>463</v>
      </c>
      <c r="G14" s="66" t="s">
        <v>494</v>
      </c>
      <c r="H14" s="66" t="s">
        <v>495</v>
      </c>
      <c r="J14" s="67"/>
      <c r="K14" s="69"/>
    </row>
    <row r="15" spans="1:11" ht="15.75" x14ac:dyDescent="0.25">
      <c r="A15" s="135" t="s">
        <v>449</v>
      </c>
      <c r="B15" s="64" t="s">
        <v>33</v>
      </c>
      <c r="C15" s="65">
        <v>11</v>
      </c>
      <c r="D15" s="65">
        <v>0.5</v>
      </c>
      <c r="E15" s="33" t="s">
        <v>458</v>
      </c>
      <c r="F15" s="33" t="s">
        <v>451</v>
      </c>
      <c r="G15" s="66" t="s">
        <v>473</v>
      </c>
      <c r="H15" s="66" t="s">
        <v>474</v>
      </c>
      <c r="J15" s="67"/>
      <c r="K15" s="69"/>
    </row>
    <row r="16" spans="1:11" ht="15.75" x14ac:dyDescent="0.25">
      <c r="A16" s="135" t="s">
        <v>449</v>
      </c>
      <c r="B16" s="64" t="s">
        <v>34</v>
      </c>
      <c r="C16" s="65">
        <v>18</v>
      </c>
      <c r="D16" s="65">
        <v>2</v>
      </c>
      <c r="E16" s="33" t="s">
        <v>462</v>
      </c>
      <c r="F16" s="33" t="s">
        <v>463</v>
      </c>
      <c r="G16" s="66" t="s">
        <v>488</v>
      </c>
      <c r="H16" s="66" t="s">
        <v>489</v>
      </c>
      <c r="J16" s="67"/>
      <c r="K16" s="69"/>
    </row>
    <row r="17" spans="1:11" ht="47.25" x14ac:dyDescent="0.25">
      <c r="A17" s="135" t="s">
        <v>449</v>
      </c>
      <c r="B17" s="64" t="s">
        <v>35</v>
      </c>
      <c r="C17" s="65">
        <v>6</v>
      </c>
      <c r="D17" s="65">
        <v>0.5</v>
      </c>
      <c r="E17" s="33" t="s">
        <v>454</v>
      </c>
      <c r="F17" s="33" t="s">
        <v>455</v>
      </c>
      <c r="G17" s="66" t="s">
        <v>456</v>
      </c>
      <c r="H17" s="66" t="s">
        <v>457</v>
      </c>
      <c r="J17" s="67"/>
      <c r="K17" s="69"/>
    </row>
    <row r="18" spans="1:11" ht="31.5" x14ac:dyDescent="0.25">
      <c r="A18" s="135" t="s">
        <v>449</v>
      </c>
      <c r="B18" s="64" t="s">
        <v>36</v>
      </c>
      <c r="C18" s="65">
        <v>15</v>
      </c>
      <c r="D18" s="65">
        <v>1</v>
      </c>
      <c r="E18" s="33" t="s">
        <v>458</v>
      </c>
      <c r="F18" s="33" t="s">
        <v>455</v>
      </c>
      <c r="G18" s="66" t="s">
        <v>482</v>
      </c>
      <c r="H18" s="66" t="s">
        <v>483</v>
      </c>
      <c r="J18" s="67"/>
      <c r="K18" s="69"/>
    </row>
    <row r="19" spans="1:11" ht="31.5" x14ac:dyDescent="0.25">
      <c r="A19" s="135" t="s">
        <v>449</v>
      </c>
      <c r="B19" s="64" t="s">
        <v>37</v>
      </c>
      <c r="C19" s="65">
        <v>9</v>
      </c>
      <c r="D19" s="65">
        <v>1</v>
      </c>
      <c r="E19" s="33" t="s">
        <v>458</v>
      </c>
      <c r="F19" s="33" t="s">
        <v>455</v>
      </c>
      <c r="G19" s="66" t="s">
        <v>468</v>
      </c>
      <c r="H19" s="66" t="s">
        <v>469</v>
      </c>
      <c r="J19" s="67"/>
      <c r="K19" s="69"/>
    </row>
    <row r="20" spans="1:11" ht="31.5" x14ac:dyDescent="0.25">
      <c r="A20" s="135" t="s">
        <v>449</v>
      </c>
      <c r="B20" s="64" t="s">
        <v>38</v>
      </c>
      <c r="C20" s="65">
        <v>18</v>
      </c>
      <c r="D20" s="65">
        <v>1</v>
      </c>
      <c r="E20" s="33" t="s">
        <v>458</v>
      </c>
      <c r="F20" s="33" t="s">
        <v>451</v>
      </c>
      <c r="G20" s="66" t="s">
        <v>490</v>
      </c>
      <c r="H20" s="66" t="s">
        <v>491</v>
      </c>
      <c r="J20" s="67"/>
      <c r="K20" s="69"/>
    </row>
    <row r="21" spans="1:11" ht="79.5" thickBot="1" x14ac:dyDescent="0.3">
      <c r="A21" s="136" t="s">
        <v>449</v>
      </c>
      <c r="B21" s="70" t="s">
        <v>39</v>
      </c>
      <c r="C21" s="71">
        <v>21</v>
      </c>
      <c r="D21" s="71">
        <v>2</v>
      </c>
      <c r="E21" s="36" t="s">
        <v>454</v>
      </c>
      <c r="F21" s="36" t="s">
        <v>455</v>
      </c>
      <c r="G21" s="72" t="s">
        <v>496</v>
      </c>
      <c r="H21" s="72" t="s">
        <v>497</v>
      </c>
    </row>
    <row r="22" spans="1:11" ht="31.5" x14ac:dyDescent="0.25">
      <c r="A22" s="134" t="s">
        <v>594</v>
      </c>
      <c r="B22" s="62" t="s">
        <v>108</v>
      </c>
      <c r="C22" s="57">
        <v>9</v>
      </c>
      <c r="D22" s="57">
        <v>0.5</v>
      </c>
      <c r="E22" s="29" t="s">
        <v>477</v>
      </c>
      <c r="F22" s="29" t="s">
        <v>455</v>
      </c>
      <c r="G22" s="63" t="s">
        <v>605</v>
      </c>
      <c r="H22" s="147" t="s">
        <v>606</v>
      </c>
    </row>
    <row r="23" spans="1:11" ht="94.5" x14ac:dyDescent="0.25">
      <c r="A23" s="135" t="s">
        <v>594</v>
      </c>
      <c r="B23" s="64" t="s">
        <v>96</v>
      </c>
      <c r="C23" s="65">
        <v>13</v>
      </c>
      <c r="D23" s="65">
        <v>1</v>
      </c>
      <c r="E23" s="33" t="s">
        <v>454</v>
      </c>
      <c r="F23" s="33" t="s">
        <v>470</v>
      </c>
      <c r="G23" s="66" t="s">
        <v>614</v>
      </c>
      <c r="H23" s="66" t="s">
        <v>615</v>
      </c>
    </row>
    <row r="24" spans="1:11" ht="47.25" x14ac:dyDescent="0.25">
      <c r="A24" s="135" t="s">
        <v>594</v>
      </c>
      <c r="B24" s="64" t="s">
        <v>109</v>
      </c>
      <c r="C24" s="65">
        <v>27</v>
      </c>
      <c r="D24" s="65">
        <v>2</v>
      </c>
      <c r="E24" s="33" t="s">
        <v>458</v>
      </c>
      <c r="F24" s="33" t="s">
        <v>455</v>
      </c>
      <c r="G24" s="66" t="s">
        <v>634</v>
      </c>
      <c r="H24" s="75" t="s">
        <v>635</v>
      </c>
    </row>
    <row r="25" spans="1:11" ht="31.5" x14ac:dyDescent="0.25">
      <c r="A25" s="135" t="s">
        <v>594</v>
      </c>
      <c r="B25" s="74" t="s">
        <v>110</v>
      </c>
      <c r="C25" s="65">
        <v>7</v>
      </c>
      <c r="D25" s="65">
        <v>0.5</v>
      </c>
      <c r="E25" s="33" t="s">
        <v>533</v>
      </c>
      <c r="F25" s="33" t="s">
        <v>455</v>
      </c>
      <c r="G25" s="66" t="s">
        <v>599</v>
      </c>
      <c r="H25" s="75" t="s">
        <v>600</v>
      </c>
    </row>
    <row r="26" spans="1:11" ht="94.5" x14ac:dyDescent="0.25">
      <c r="A26" s="135" t="s">
        <v>594</v>
      </c>
      <c r="B26" s="64" t="s">
        <v>97</v>
      </c>
      <c r="C26" s="65">
        <v>28</v>
      </c>
      <c r="D26" s="65">
        <v>1</v>
      </c>
      <c r="E26" s="33" t="s">
        <v>458</v>
      </c>
      <c r="F26" s="33" t="s">
        <v>451</v>
      </c>
      <c r="G26" s="66" t="s">
        <v>636</v>
      </c>
      <c r="H26" s="66" t="s">
        <v>637</v>
      </c>
    </row>
    <row r="27" spans="1:11" ht="47.25" x14ac:dyDescent="0.25">
      <c r="A27" s="135" t="s">
        <v>594</v>
      </c>
      <c r="B27" s="64" t="s">
        <v>111</v>
      </c>
      <c r="C27" s="65">
        <v>11</v>
      </c>
      <c r="D27" s="65">
        <v>1</v>
      </c>
      <c r="E27" s="33" t="s">
        <v>458</v>
      </c>
      <c r="F27" s="33" t="s">
        <v>455</v>
      </c>
      <c r="G27" s="66" t="s">
        <v>610</v>
      </c>
      <c r="H27" s="75" t="s">
        <v>611</v>
      </c>
    </row>
    <row r="28" spans="1:11" ht="31.5" x14ac:dyDescent="0.25">
      <c r="A28" s="135" t="s">
        <v>594</v>
      </c>
      <c r="B28" s="64" t="s">
        <v>98</v>
      </c>
      <c r="C28" s="65">
        <v>26</v>
      </c>
      <c r="D28" s="65">
        <v>1.5</v>
      </c>
      <c r="E28" s="33" t="s">
        <v>458</v>
      </c>
      <c r="F28" s="33" t="s">
        <v>451</v>
      </c>
      <c r="G28" s="66" t="s">
        <v>632</v>
      </c>
      <c r="H28" s="66" t="s">
        <v>633</v>
      </c>
    </row>
    <row r="29" spans="1:11" ht="31.5" x14ac:dyDescent="0.25">
      <c r="A29" s="135" t="s">
        <v>594</v>
      </c>
      <c r="B29" s="64" t="s">
        <v>112</v>
      </c>
      <c r="C29" s="65">
        <v>16</v>
      </c>
      <c r="D29" s="65">
        <v>1</v>
      </c>
      <c r="E29" s="33" t="s">
        <v>458</v>
      </c>
      <c r="F29" s="33" t="s">
        <v>618</v>
      </c>
      <c r="G29" s="66" t="s">
        <v>619</v>
      </c>
      <c r="H29" s="66" t="s">
        <v>620</v>
      </c>
    </row>
    <row r="30" spans="1:11" ht="31.5" x14ac:dyDescent="0.25">
      <c r="A30" s="135" t="s">
        <v>594</v>
      </c>
      <c r="B30" s="64" t="s">
        <v>99</v>
      </c>
      <c r="C30" s="65">
        <v>16</v>
      </c>
      <c r="D30" s="65" t="s">
        <v>503</v>
      </c>
      <c r="E30" s="33" t="s">
        <v>458</v>
      </c>
      <c r="F30" s="33" t="s">
        <v>463</v>
      </c>
      <c r="G30" s="66" t="s">
        <v>621</v>
      </c>
      <c r="H30" s="66" t="s">
        <v>622</v>
      </c>
    </row>
    <row r="31" spans="1:11" ht="47.25" x14ac:dyDescent="0.25">
      <c r="A31" s="135" t="s">
        <v>594</v>
      </c>
      <c r="B31" s="64" t="s">
        <v>100</v>
      </c>
      <c r="C31" s="65">
        <v>5</v>
      </c>
      <c r="D31" s="65">
        <v>0.5</v>
      </c>
      <c r="E31" s="33" t="s">
        <v>458</v>
      </c>
      <c r="F31" s="33" t="s">
        <v>512</v>
      </c>
      <c r="G31" s="66" t="s">
        <v>595</v>
      </c>
      <c r="H31" s="66" t="s">
        <v>596</v>
      </c>
    </row>
    <row r="32" spans="1:11" ht="15.75" x14ac:dyDescent="0.25">
      <c r="A32" s="135" t="s">
        <v>594</v>
      </c>
      <c r="B32" s="64" t="s">
        <v>113</v>
      </c>
      <c r="C32" s="65">
        <v>5</v>
      </c>
      <c r="D32" s="65">
        <v>0.5</v>
      </c>
      <c r="E32" s="33" t="s">
        <v>458</v>
      </c>
      <c r="F32" s="33" t="s">
        <v>455</v>
      </c>
      <c r="G32" s="66" t="s">
        <v>597</v>
      </c>
      <c r="H32" s="75" t="s">
        <v>598</v>
      </c>
    </row>
    <row r="33" spans="1:8" ht="78.75" x14ac:dyDescent="0.25">
      <c r="A33" s="135" t="s">
        <v>594</v>
      </c>
      <c r="B33" s="64" t="s">
        <v>101</v>
      </c>
      <c r="C33" s="65">
        <v>24</v>
      </c>
      <c r="D33" s="65">
        <v>1</v>
      </c>
      <c r="E33" s="76" t="s">
        <v>629</v>
      </c>
      <c r="F33" s="76" t="s">
        <v>451</v>
      </c>
      <c r="G33" s="145" t="s">
        <v>630</v>
      </c>
      <c r="H33" s="66" t="s">
        <v>631</v>
      </c>
    </row>
    <row r="34" spans="1:8" ht="47.25" x14ac:dyDescent="0.25">
      <c r="A34" s="135" t="s">
        <v>594</v>
      </c>
      <c r="B34" s="130" t="s">
        <v>114</v>
      </c>
      <c r="C34" s="65">
        <v>12</v>
      </c>
      <c r="D34" s="65">
        <v>2</v>
      </c>
      <c r="E34" s="33" t="s">
        <v>454</v>
      </c>
      <c r="F34" s="33" t="s">
        <v>454</v>
      </c>
      <c r="G34" s="66" t="s">
        <v>612</v>
      </c>
      <c r="H34" s="66" t="s">
        <v>613</v>
      </c>
    </row>
    <row r="35" spans="1:8" ht="47.25" x14ac:dyDescent="0.25">
      <c r="A35" s="135" t="s">
        <v>594</v>
      </c>
      <c r="B35" s="64" t="s">
        <v>102</v>
      </c>
      <c r="C35" s="65">
        <v>8</v>
      </c>
      <c r="D35" s="65">
        <v>0.5</v>
      </c>
      <c r="E35" s="33" t="s">
        <v>477</v>
      </c>
      <c r="F35" s="33" t="s">
        <v>463</v>
      </c>
      <c r="G35" s="66" t="s">
        <v>603</v>
      </c>
      <c r="H35" s="66" t="s">
        <v>604</v>
      </c>
    </row>
    <row r="36" spans="1:8" ht="47.25" x14ac:dyDescent="0.25">
      <c r="A36" s="135" t="s">
        <v>594</v>
      </c>
      <c r="B36" s="64" t="s">
        <v>115</v>
      </c>
      <c r="C36" s="65">
        <v>18</v>
      </c>
      <c r="D36" s="65">
        <v>1.5</v>
      </c>
      <c r="E36" s="33" t="s">
        <v>454</v>
      </c>
      <c r="F36" s="33" t="s">
        <v>455</v>
      </c>
      <c r="G36" s="66" t="s">
        <v>623</v>
      </c>
      <c r="H36" s="75" t="s">
        <v>624</v>
      </c>
    </row>
    <row r="37" spans="1:8" ht="47.25" x14ac:dyDescent="0.25">
      <c r="A37" s="135" t="s">
        <v>594</v>
      </c>
      <c r="B37" s="64" t="s">
        <v>116</v>
      </c>
      <c r="C37" s="65">
        <v>21</v>
      </c>
      <c r="D37" s="65">
        <v>2</v>
      </c>
      <c r="E37" s="33" t="s">
        <v>454</v>
      </c>
      <c r="F37" s="33" t="s">
        <v>587</v>
      </c>
      <c r="G37" s="66" t="s">
        <v>627</v>
      </c>
      <c r="H37" s="66" t="s">
        <v>628</v>
      </c>
    </row>
    <row r="38" spans="1:8" ht="15.75" x14ac:dyDescent="0.25">
      <c r="A38" s="135" t="s">
        <v>594</v>
      </c>
      <c r="B38" s="64" t="s">
        <v>103</v>
      </c>
      <c r="C38" s="65">
        <v>7</v>
      </c>
      <c r="D38" s="65">
        <v>1</v>
      </c>
      <c r="E38" s="33" t="s">
        <v>458</v>
      </c>
      <c r="F38" s="33" t="s">
        <v>587</v>
      </c>
      <c r="G38" s="66" t="s">
        <v>601</v>
      </c>
      <c r="H38" s="66" t="s">
        <v>602</v>
      </c>
    </row>
    <row r="39" spans="1:8" ht="47.25" x14ac:dyDescent="0.25">
      <c r="A39" s="135" t="s">
        <v>594</v>
      </c>
      <c r="B39" s="64" t="s">
        <v>117</v>
      </c>
      <c r="C39" s="65">
        <v>14</v>
      </c>
      <c r="D39" s="65">
        <v>1</v>
      </c>
      <c r="E39" s="33" t="s">
        <v>477</v>
      </c>
      <c r="F39" s="33" t="s">
        <v>463</v>
      </c>
      <c r="G39" s="66" t="s">
        <v>616</v>
      </c>
      <c r="H39" s="66" t="s">
        <v>617</v>
      </c>
    </row>
    <row r="40" spans="1:8" ht="31.5" x14ac:dyDescent="0.25">
      <c r="A40" s="135" t="s">
        <v>594</v>
      </c>
      <c r="B40" s="64" t="s">
        <v>607</v>
      </c>
      <c r="C40" s="65">
        <v>10</v>
      </c>
      <c r="D40" s="65">
        <v>1</v>
      </c>
      <c r="E40" s="33" t="s">
        <v>458</v>
      </c>
      <c r="F40" s="33" t="s">
        <v>455</v>
      </c>
      <c r="G40" s="66" t="s">
        <v>608</v>
      </c>
      <c r="H40" s="66" t="s">
        <v>609</v>
      </c>
    </row>
    <row r="41" spans="1:8" ht="48" thickBot="1" x14ac:dyDescent="0.3">
      <c r="A41" s="136" t="s">
        <v>594</v>
      </c>
      <c r="B41" s="70" t="s">
        <v>105</v>
      </c>
      <c r="C41" s="71">
        <v>20</v>
      </c>
      <c r="D41" s="71">
        <v>1</v>
      </c>
      <c r="E41" s="36" t="s">
        <v>450</v>
      </c>
      <c r="F41" s="36" t="s">
        <v>463</v>
      </c>
      <c r="G41" s="72" t="s">
        <v>625</v>
      </c>
      <c r="H41" s="72" t="s">
        <v>626</v>
      </c>
    </row>
    <row r="42" spans="1:8" ht="47.25" x14ac:dyDescent="0.25">
      <c r="A42" s="134" t="s">
        <v>1269</v>
      </c>
      <c r="B42" s="62" t="s">
        <v>148</v>
      </c>
      <c r="C42" s="57">
        <v>16</v>
      </c>
      <c r="D42" s="57">
        <v>0.5</v>
      </c>
      <c r="E42" s="29" t="s">
        <v>458</v>
      </c>
      <c r="F42" s="29" t="s">
        <v>459</v>
      </c>
      <c r="G42" s="63" t="s">
        <v>705</v>
      </c>
      <c r="H42" s="63" t="s">
        <v>706</v>
      </c>
    </row>
    <row r="43" spans="1:8" ht="94.5" x14ac:dyDescent="0.25">
      <c r="A43" s="135" t="s">
        <v>1269</v>
      </c>
      <c r="B43" s="64" t="s">
        <v>160</v>
      </c>
      <c r="C43" s="65">
        <v>29</v>
      </c>
      <c r="D43" s="65">
        <v>2</v>
      </c>
      <c r="E43" s="33" t="s">
        <v>454</v>
      </c>
      <c r="F43" s="33" t="s">
        <v>455</v>
      </c>
      <c r="G43" s="66" t="s">
        <v>719</v>
      </c>
      <c r="H43" s="66" t="s">
        <v>720</v>
      </c>
    </row>
    <row r="44" spans="1:8" ht="63" x14ac:dyDescent="0.25">
      <c r="A44" s="135" t="s">
        <v>1269</v>
      </c>
      <c r="B44" s="74" t="s">
        <v>149</v>
      </c>
      <c r="C44" s="65">
        <v>18</v>
      </c>
      <c r="D44" s="65">
        <v>1</v>
      </c>
      <c r="E44" s="33" t="s">
        <v>458</v>
      </c>
      <c r="F44" s="33" t="s">
        <v>459</v>
      </c>
      <c r="G44" s="66" t="s">
        <v>709</v>
      </c>
      <c r="H44" s="66" t="s">
        <v>710</v>
      </c>
    </row>
    <row r="45" spans="1:8" ht="63" x14ac:dyDescent="0.25">
      <c r="A45" s="135" t="s">
        <v>1269</v>
      </c>
      <c r="B45" s="130" t="s">
        <v>150</v>
      </c>
      <c r="C45" s="65">
        <v>7</v>
      </c>
      <c r="D45" s="65">
        <v>0.5</v>
      </c>
      <c r="E45" s="33" t="s">
        <v>458</v>
      </c>
      <c r="F45" s="33" t="s">
        <v>455</v>
      </c>
      <c r="G45" s="66" t="s">
        <v>688</v>
      </c>
      <c r="H45" s="66" t="s">
        <v>689</v>
      </c>
    </row>
    <row r="46" spans="1:8" ht="31.5" x14ac:dyDescent="0.25">
      <c r="A46" s="135" t="s">
        <v>1269</v>
      </c>
      <c r="B46" s="64" t="s">
        <v>161</v>
      </c>
      <c r="C46" s="65">
        <v>16</v>
      </c>
      <c r="D46" s="65">
        <v>1</v>
      </c>
      <c r="E46" s="33" t="s">
        <v>454</v>
      </c>
      <c r="F46" s="33" t="s">
        <v>451</v>
      </c>
      <c r="G46" s="66" t="s">
        <v>707</v>
      </c>
      <c r="H46" s="66" t="s">
        <v>708</v>
      </c>
    </row>
    <row r="47" spans="1:8" ht="15.75" x14ac:dyDescent="0.25">
      <c r="A47" s="135" t="s">
        <v>1269</v>
      </c>
      <c r="B47" s="142" t="s">
        <v>151</v>
      </c>
      <c r="C47" s="65">
        <v>14</v>
      </c>
      <c r="D47" s="65">
        <v>1.5</v>
      </c>
      <c r="E47" s="33" t="s">
        <v>503</v>
      </c>
      <c r="F47" s="33" t="s">
        <v>459</v>
      </c>
      <c r="G47" s="66" t="s">
        <v>701</v>
      </c>
      <c r="H47" s="66" t="s">
        <v>702</v>
      </c>
    </row>
    <row r="48" spans="1:8" ht="63" x14ac:dyDescent="0.25">
      <c r="A48" s="135" t="s">
        <v>1269</v>
      </c>
      <c r="B48" s="64" t="s">
        <v>152</v>
      </c>
      <c r="C48" s="65">
        <v>8</v>
      </c>
      <c r="D48" s="65">
        <v>0.5</v>
      </c>
      <c r="E48" s="33" t="s">
        <v>454</v>
      </c>
      <c r="F48" s="33" t="s">
        <v>463</v>
      </c>
      <c r="G48" s="66" t="s">
        <v>690</v>
      </c>
      <c r="H48" s="66" t="s">
        <v>691</v>
      </c>
    </row>
    <row r="49" spans="1:8" ht="47.25" x14ac:dyDescent="0.25">
      <c r="A49" s="135" t="s">
        <v>1269</v>
      </c>
      <c r="B49" s="64" t="s">
        <v>162</v>
      </c>
      <c r="C49" s="65">
        <v>31</v>
      </c>
      <c r="D49" s="65">
        <v>1</v>
      </c>
      <c r="E49" s="33" t="s">
        <v>458</v>
      </c>
      <c r="F49" s="33" t="s">
        <v>459</v>
      </c>
      <c r="G49" s="66" t="s">
        <v>721</v>
      </c>
      <c r="H49" s="66" t="s">
        <v>722</v>
      </c>
    </row>
    <row r="50" spans="1:8" ht="47.25" x14ac:dyDescent="0.25">
      <c r="A50" s="135" t="s">
        <v>1269</v>
      </c>
      <c r="B50" s="64" t="s">
        <v>163</v>
      </c>
      <c r="C50" s="65">
        <v>5</v>
      </c>
      <c r="D50" s="65">
        <v>1</v>
      </c>
      <c r="E50" s="33" t="s">
        <v>458</v>
      </c>
      <c r="F50" s="33" t="s">
        <v>454</v>
      </c>
      <c r="G50" s="66" t="s">
        <v>682</v>
      </c>
      <c r="H50" s="66" t="s">
        <v>683</v>
      </c>
    </row>
    <row r="51" spans="1:8" ht="63" x14ac:dyDescent="0.25">
      <c r="A51" s="135" t="s">
        <v>1269</v>
      </c>
      <c r="B51" s="64" t="s">
        <v>164</v>
      </c>
      <c r="C51" s="65">
        <v>14</v>
      </c>
      <c r="D51" s="65">
        <v>1</v>
      </c>
      <c r="E51" s="33" t="s">
        <v>454</v>
      </c>
      <c r="F51" s="33" t="s">
        <v>459</v>
      </c>
      <c r="G51" s="66" t="s">
        <v>703</v>
      </c>
      <c r="H51" s="66" t="s">
        <v>704</v>
      </c>
    </row>
    <row r="52" spans="1:8" ht="31.5" x14ac:dyDescent="0.25">
      <c r="A52" s="135" t="s">
        <v>1269</v>
      </c>
      <c r="B52" s="144" t="s">
        <v>165</v>
      </c>
      <c r="C52" s="65">
        <v>10</v>
      </c>
      <c r="D52" s="65" t="s">
        <v>503</v>
      </c>
      <c r="E52" s="33" t="s">
        <v>692</v>
      </c>
      <c r="F52" s="33" t="s">
        <v>455</v>
      </c>
      <c r="G52" s="66" t="s">
        <v>693</v>
      </c>
      <c r="H52" s="66" t="s">
        <v>694</v>
      </c>
    </row>
    <row r="53" spans="1:8" ht="31.5" x14ac:dyDescent="0.25">
      <c r="A53" s="135" t="s">
        <v>1269</v>
      </c>
      <c r="B53" s="64" t="s">
        <v>166</v>
      </c>
      <c r="C53" s="65">
        <v>11</v>
      </c>
      <c r="D53" s="65">
        <v>1</v>
      </c>
      <c r="E53" s="33" t="s">
        <v>477</v>
      </c>
      <c r="F53" s="33" t="s">
        <v>470</v>
      </c>
      <c r="G53" s="66" t="s">
        <v>695</v>
      </c>
      <c r="H53" s="66" t="s">
        <v>696</v>
      </c>
    </row>
    <row r="54" spans="1:8" ht="31.5" x14ac:dyDescent="0.25">
      <c r="A54" s="135" t="s">
        <v>1269</v>
      </c>
      <c r="B54" s="64" t="s">
        <v>167</v>
      </c>
      <c r="C54" s="65">
        <v>6</v>
      </c>
      <c r="D54" s="65">
        <v>0.5</v>
      </c>
      <c r="E54" s="33" t="s">
        <v>503</v>
      </c>
      <c r="F54" s="33" t="s">
        <v>463</v>
      </c>
      <c r="G54" s="66" t="s">
        <v>686</v>
      </c>
      <c r="H54" s="66" t="s">
        <v>687</v>
      </c>
    </row>
    <row r="55" spans="1:8" ht="47.25" x14ac:dyDescent="0.25">
      <c r="A55" s="135" t="s">
        <v>1269</v>
      </c>
      <c r="B55" s="64" t="s">
        <v>153</v>
      </c>
      <c r="C55" s="65">
        <v>23</v>
      </c>
      <c r="D55" s="65">
        <v>1</v>
      </c>
      <c r="E55" s="33" t="s">
        <v>458</v>
      </c>
      <c r="F55" s="33" t="s">
        <v>459</v>
      </c>
      <c r="G55" s="66" t="s">
        <v>715</v>
      </c>
      <c r="H55" s="66" t="s">
        <v>716</v>
      </c>
    </row>
    <row r="56" spans="1:8" ht="47.25" x14ac:dyDescent="0.25">
      <c r="A56" s="135" t="s">
        <v>1269</v>
      </c>
      <c r="B56" s="64" t="s">
        <v>168</v>
      </c>
      <c r="C56" s="65">
        <v>12</v>
      </c>
      <c r="D56" s="65">
        <v>1</v>
      </c>
      <c r="E56" s="33" t="s">
        <v>458</v>
      </c>
      <c r="F56" s="33" t="s">
        <v>454</v>
      </c>
      <c r="G56" s="66" t="s">
        <v>699</v>
      </c>
      <c r="H56" s="66" t="s">
        <v>700</v>
      </c>
    </row>
    <row r="57" spans="1:8" ht="47.25" x14ac:dyDescent="0.25">
      <c r="A57" s="135" t="s">
        <v>1269</v>
      </c>
      <c r="B57" s="64" t="s">
        <v>169</v>
      </c>
      <c r="C57" s="65">
        <v>18</v>
      </c>
      <c r="D57" s="65">
        <v>1</v>
      </c>
      <c r="E57" s="33" t="s">
        <v>458</v>
      </c>
      <c r="F57" s="33" t="s">
        <v>455</v>
      </c>
      <c r="G57" s="66" t="s">
        <v>711</v>
      </c>
      <c r="H57" s="66" t="s">
        <v>712</v>
      </c>
    </row>
    <row r="58" spans="1:8" ht="63" x14ac:dyDescent="0.25">
      <c r="A58" s="135" t="s">
        <v>1269</v>
      </c>
      <c r="B58" s="142" t="s">
        <v>154</v>
      </c>
      <c r="C58" s="65">
        <v>20</v>
      </c>
      <c r="D58" s="65">
        <v>1</v>
      </c>
      <c r="E58" s="33" t="s">
        <v>450</v>
      </c>
      <c r="F58" s="33" t="s">
        <v>470</v>
      </c>
      <c r="G58" s="66" t="s">
        <v>713</v>
      </c>
      <c r="H58" s="66" t="s">
        <v>714</v>
      </c>
    </row>
    <row r="59" spans="1:8" ht="63" x14ac:dyDescent="0.25">
      <c r="A59" s="135" t="s">
        <v>1269</v>
      </c>
      <c r="B59" s="64" t="s">
        <v>155</v>
      </c>
      <c r="C59" s="65">
        <v>11</v>
      </c>
      <c r="D59" s="65">
        <v>0.5</v>
      </c>
      <c r="E59" s="33" t="s">
        <v>458</v>
      </c>
      <c r="F59" s="33" t="s">
        <v>455</v>
      </c>
      <c r="G59" s="66" t="s">
        <v>697</v>
      </c>
      <c r="H59" s="66" t="s">
        <v>698</v>
      </c>
    </row>
    <row r="60" spans="1:8" ht="78.75" x14ac:dyDescent="0.25">
      <c r="A60" s="135" t="s">
        <v>1269</v>
      </c>
      <c r="B60" s="64" t="s">
        <v>156</v>
      </c>
      <c r="C60" s="65">
        <v>27</v>
      </c>
      <c r="D60" s="65">
        <v>1</v>
      </c>
      <c r="E60" s="33" t="s">
        <v>458</v>
      </c>
      <c r="F60" s="33" t="s">
        <v>451</v>
      </c>
      <c r="G60" s="66" t="s">
        <v>717</v>
      </c>
      <c r="H60" s="66" t="s">
        <v>718</v>
      </c>
    </row>
    <row r="61" spans="1:8" ht="32.25" thickBot="1" x14ac:dyDescent="0.3">
      <c r="A61" s="136" t="s">
        <v>1269</v>
      </c>
      <c r="B61" s="70" t="s">
        <v>157</v>
      </c>
      <c r="C61" s="71">
        <v>5</v>
      </c>
      <c r="D61" s="71">
        <v>1</v>
      </c>
      <c r="E61" s="36" t="s">
        <v>462</v>
      </c>
      <c r="F61" s="36" t="s">
        <v>463</v>
      </c>
      <c r="G61" s="72" t="s">
        <v>684</v>
      </c>
      <c r="H61" s="72" t="s">
        <v>685</v>
      </c>
    </row>
    <row r="62" spans="1:8" ht="47.25" x14ac:dyDescent="0.25">
      <c r="A62" s="134" t="s">
        <v>766</v>
      </c>
      <c r="B62" s="62" t="s">
        <v>199</v>
      </c>
      <c r="C62" s="57">
        <v>8</v>
      </c>
      <c r="D62" s="57" t="s">
        <v>503</v>
      </c>
      <c r="E62" s="29" t="s">
        <v>767</v>
      </c>
      <c r="F62" s="29" t="s">
        <v>455</v>
      </c>
      <c r="G62" s="63" t="s">
        <v>768</v>
      </c>
      <c r="H62" s="63" t="s">
        <v>769</v>
      </c>
    </row>
    <row r="63" spans="1:8" ht="31.5" x14ac:dyDescent="0.25">
      <c r="A63" s="135" t="s">
        <v>766</v>
      </c>
      <c r="B63" s="64" t="s">
        <v>210</v>
      </c>
      <c r="C63" s="65">
        <v>8</v>
      </c>
      <c r="D63" s="65">
        <v>0.5</v>
      </c>
      <c r="E63" s="33" t="s">
        <v>458</v>
      </c>
      <c r="F63" s="33" t="s">
        <v>455</v>
      </c>
      <c r="G63" s="66" t="s">
        <v>770</v>
      </c>
      <c r="H63" s="75" t="s">
        <v>771</v>
      </c>
    </row>
    <row r="64" spans="1:8" ht="78.75" x14ac:dyDescent="0.25">
      <c r="A64" s="135" t="s">
        <v>766</v>
      </c>
      <c r="B64" s="74" t="s">
        <v>211</v>
      </c>
      <c r="C64" s="65">
        <v>18</v>
      </c>
      <c r="D64" s="65" t="s">
        <v>544</v>
      </c>
      <c r="E64" s="33" t="s">
        <v>772</v>
      </c>
      <c r="F64" s="33" t="s">
        <v>463</v>
      </c>
      <c r="G64" s="66" t="s">
        <v>773</v>
      </c>
      <c r="H64" s="66" t="s">
        <v>774</v>
      </c>
    </row>
    <row r="65" spans="1:8" ht="47.25" x14ac:dyDescent="0.25">
      <c r="A65" s="135" t="s">
        <v>766</v>
      </c>
      <c r="B65" s="64" t="s">
        <v>200</v>
      </c>
      <c r="C65" s="65">
        <v>12</v>
      </c>
      <c r="D65" s="65">
        <v>0.5</v>
      </c>
      <c r="E65" s="33" t="s">
        <v>629</v>
      </c>
      <c r="F65" s="33" t="s">
        <v>775</v>
      </c>
      <c r="G65" s="66" t="s">
        <v>776</v>
      </c>
      <c r="H65" s="66" t="s">
        <v>777</v>
      </c>
    </row>
    <row r="66" spans="1:8" ht="31.5" x14ac:dyDescent="0.25">
      <c r="A66" s="135" t="s">
        <v>766</v>
      </c>
      <c r="B66" s="64" t="s">
        <v>212</v>
      </c>
      <c r="C66" s="65">
        <v>24</v>
      </c>
      <c r="D66" s="65">
        <v>1</v>
      </c>
      <c r="E66" s="33" t="s">
        <v>477</v>
      </c>
      <c r="F66" s="33" t="s">
        <v>463</v>
      </c>
      <c r="G66" s="66" t="s">
        <v>778</v>
      </c>
      <c r="H66" s="66" t="s">
        <v>779</v>
      </c>
    </row>
    <row r="67" spans="1:8" ht="15.75" x14ac:dyDescent="0.25">
      <c r="A67" s="135" t="s">
        <v>766</v>
      </c>
      <c r="B67" s="130" t="s">
        <v>213</v>
      </c>
      <c r="C67" s="65">
        <v>12</v>
      </c>
      <c r="D67" s="65">
        <v>1</v>
      </c>
      <c r="E67" s="33" t="s">
        <v>458</v>
      </c>
      <c r="F67" s="33" t="s">
        <v>463</v>
      </c>
      <c r="G67" s="66" t="s">
        <v>780</v>
      </c>
      <c r="H67" s="66" t="s">
        <v>781</v>
      </c>
    </row>
    <row r="68" spans="1:8" ht="78.75" x14ac:dyDescent="0.25">
      <c r="A68" s="135" t="s">
        <v>766</v>
      </c>
      <c r="B68" s="64" t="s">
        <v>214</v>
      </c>
      <c r="C68" s="65">
        <v>15</v>
      </c>
      <c r="D68" s="65" t="s">
        <v>782</v>
      </c>
      <c r="E68" s="33" t="s">
        <v>454</v>
      </c>
      <c r="F68" s="33" t="s">
        <v>783</v>
      </c>
      <c r="G68" s="66" t="s">
        <v>784</v>
      </c>
      <c r="H68" s="66" t="s">
        <v>785</v>
      </c>
    </row>
    <row r="69" spans="1:8" ht="78.75" x14ac:dyDescent="0.25">
      <c r="A69" s="135" t="s">
        <v>766</v>
      </c>
      <c r="B69" s="64" t="s">
        <v>201</v>
      </c>
      <c r="C69" s="65">
        <v>18</v>
      </c>
      <c r="D69" s="65" t="s">
        <v>565</v>
      </c>
      <c r="E69" s="33" t="s">
        <v>458</v>
      </c>
      <c r="F69" s="33" t="s">
        <v>454</v>
      </c>
      <c r="G69" s="66" t="s">
        <v>786</v>
      </c>
      <c r="H69" s="66" t="s">
        <v>787</v>
      </c>
    </row>
    <row r="70" spans="1:8" ht="47.25" x14ac:dyDescent="0.25">
      <c r="A70" s="135" t="s">
        <v>766</v>
      </c>
      <c r="B70" s="142" t="s">
        <v>215</v>
      </c>
      <c r="C70" s="65">
        <v>4</v>
      </c>
      <c r="D70" s="65">
        <v>0.5</v>
      </c>
      <c r="E70" s="33" t="s">
        <v>454</v>
      </c>
      <c r="F70" s="33" t="s">
        <v>455</v>
      </c>
      <c r="G70" s="66" t="s">
        <v>788</v>
      </c>
      <c r="H70" s="75" t="s">
        <v>789</v>
      </c>
    </row>
    <row r="71" spans="1:8" ht="63" x14ac:dyDescent="0.25">
      <c r="A71" s="135" t="s">
        <v>766</v>
      </c>
      <c r="B71" s="64" t="s">
        <v>202</v>
      </c>
      <c r="C71" s="65">
        <v>9</v>
      </c>
      <c r="D71" s="65" t="s">
        <v>790</v>
      </c>
      <c r="E71" s="33" t="s">
        <v>458</v>
      </c>
      <c r="F71" s="33" t="s">
        <v>463</v>
      </c>
      <c r="G71" s="66" t="s">
        <v>791</v>
      </c>
      <c r="H71" s="66" t="s">
        <v>792</v>
      </c>
    </row>
    <row r="72" spans="1:8" ht="78.75" x14ac:dyDescent="0.25">
      <c r="A72" s="135" t="s">
        <v>766</v>
      </c>
      <c r="B72" s="64" t="s">
        <v>203</v>
      </c>
      <c r="C72" s="65">
        <v>22</v>
      </c>
      <c r="D72" s="65">
        <v>1</v>
      </c>
      <c r="E72" s="33" t="s">
        <v>454</v>
      </c>
      <c r="F72" s="33" t="s">
        <v>470</v>
      </c>
      <c r="G72" s="66" t="s">
        <v>793</v>
      </c>
      <c r="H72" s="66" t="s">
        <v>794</v>
      </c>
    </row>
    <row r="73" spans="1:8" ht="63" x14ac:dyDescent="0.25">
      <c r="A73" s="135" t="s">
        <v>766</v>
      </c>
      <c r="B73" s="64" t="s">
        <v>204</v>
      </c>
      <c r="C73" s="65">
        <v>25</v>
      </c>
      <c r="D73" s="65">
        <v>1</v>
      </c>
      <c r="E73" s="33" t="s">
        <v>477</v>
      </c>
      <c r="F73" s="33" t="s">
        <v>451</v>
      </c>
      <c r="G73" s="66" t="s">
        <v>795</v>
      </c>
      <c r="H73" s="66" t="s">
        <v>796</v>
      </c>
    </row>
    <row r="74" spans="1:8" ht="47.25" x14ac:dyDescent="0.25">
      <c r="A74" s="135" t="s">
        <v>766</v>
      </c>
      <c r="B74" s="64" t="s">
        <v>205</v>
      </c>
      <c r="C74" s="65">
        <v>6</v>
      </c>
      <c r="D74" s="65">
        <v>0.5</v>
      </c>
      <c r="E74" s="33" t="s">
        <v>629</v>
      </c>
      <c r="F74" s="33" t="s">
        <v>512</v>
      </c>
      <c r="G74" s="66" t="s">
        <v>797</v>
      </c>
      <c r="H74" s="66" t="s">
        <v>798</v>
      </c>
    </row>
    <row r="75" spans="1:8" ht="126" x14ac:dyDescent="0.25">
      <c r="A75" s="135" t="s">
        <v>766</v>
      </c>
      <c r="B75" s="64" t="s">
        <v>206</v>
      </c>
      <c r="C75" s="65">
        <v>15</v>
      </c>
      <c r="D75" s="65" t="s">
        <v>503</v>
      </c>
      <c r="E75" s="33" t="s">
        <v>477</v>
      </c>
      <c r="F75" s="33" t="s">
        <v>454</v>
      </c>
      <c r="G75" s="66" t="s">
        <v>799</v>
      </c>
      <c r="H75" s="66" t="s">
        <v>800</v>
      </c>
    </row>
    <row r="76" spans="1:8" ht="47.25" x14ac:dyDescent="0.25">
      <c r="A76" s="135" t="s">
        <v>766</v>
      </c>
      <c r="B76" s="64" t="s">
        <v>207</v>
      </c>
      <c r="C76" s="65">
        <v>14</v>
      </c>
      <c r="D76" s="65">
        <v>1</v>
      </c>
      <c r="E76" s="33" t="s">
        <v>458</v>
      </c>
      <c r="F76" s="33" t="s">
        <v>451</v>
      </c>
      <c r="G76" s="66" t="s">
        <v>801</v>
      </c>
      <c r="H76" s="66" t="s">
        <v>802</v>
      </c>
    </row>
    <row r="77" spans="1:8" ht="31.5" x14ac:dyDescent="0.25">
      <c r="A77" s="135" t="s">
        <v>766</v>
      </c>
      <c r="B77" s="64" t="s">
        <v>216</v>
      </c>
      <c r="C77" s="65">
        <v>14</v>
      </c>
      <c r="D77" s="65">
        <v>1</v>
      </c>
      <c r="E77" s="33" t="s">
        <v>477</v>
      </c>
      <c r="F77" s="33" t="s">
        <v>451</v>
      </c>
      <c r="G77" s="66" t="s">
        <v>803</v>
      </c>
      <c r="H77" s="66" t="s">
        <v>804</v>
      </c>
    </row>
    <row r="78" spans="1:8" ht="63" x14ac:dyDescent="0.25">
      <c r="A78" s="135" t="s">
        <v>766</v>
      </c>
      <c r="B78" s="64" t="s">
        <v>217</v>
      </c>
      <c r="C78" s="65">
        <v>11</v>
      </c>
      <c r="D78" s="65">
        <v>1</v>
      </c>
      <c r="E78" s="33" t="s">
        <v>454</v>
      </c>
      <c r="F78" s="79" t="s">
        <v>455</v>
      </c>
      <c r="G78" s="80" t="s">
        <v>805</v>
      </c>
      <c r="H78" s="66" t="s">
        <v>806</v>
      </c>
    </row>
    <row r="79" spans="1:8" ht="47.25" x14ac:dyDescent="0.25">
      <c r="A79" s="135" t="s">
        <v>766</v>
      </c>
      <c r="B79" s="64" t="s">
        <v>218</v>
      </c>
      <c r="C79" s="65">
        <v>7</v>
      </c>
      <c r="D79" s="65">
        <v>1</v>
      </c>
      <c r="E79" s="33" t="s">
        <v>454</v>
      </c>
      <c r="F79" s="33" t="s">
        <v>463</v>
      </c>
      <c r="G79" s="66" t="s">
        <v>807</v>
      </c>
      <c r="H79" s="66" t="s">
        <v>808</v>
      </c>
    </row>
    <row r="80" spans="1:8" ht="63" x14ac:dyDescent="0.25">
      <c r="A80" s="135" t="s">
        <v>766</v>
      </c>
      <c r="B80" s="64" t="s">
        <v>208</v>
      </c>
      <c r="C80" s="65">
        <v>27</v>
      </c>
      <c r="D80" s="65" t="s">
        <v>565</v>
      </c>
      <c r="E80" s="33" t="s">
        <v>454</v>
      </c>
      <c r="F80" s="33" t="s">
        <v>454</v>
      </c>
      <c r="G80" s="66" t="s">
        <v>809</v>
      </c>
      <c r="H80" s="66" t="s">
        <v>810</v>
      </c>
    </row>
    <row r="81" spans="1:8" ht="48" thickBot="1" x14ac:dyDescent="0.3">
      <c r="A81" s="136" t="s">
        <v>766</v>
      </c>
      <c r="B81" s="70" t="s">
        <v>219</v>
      </c>
      <c r="C81" s="71">
        <v>16</v>
      </c>
      <c r="D81" s="71">
        <v>1</v>
      </c>
      <c r="E81" s="36" t="s">
        <v>533</v>
      </c>
      <c r="F81" s="36" t="s">
        <v>455</v>
      </c>
      <c r="G81" s="72" t="s">
        <v>811</v>
      </c>
      <c r="H81" s="77" t="s">
        <v>812</v>
      </c>
    </row>
    <row r="82" spans="1:8" ht="31.5" x14ac:dyDescent="0.25">
      <c r="A82" s="134" t="s">
        <v>500</v>
      </c>
      <c r="B82" s="62" t="s">
        <v>44</v>
      </c>
      <c r="C82" s="57">
        <v>18</v>
      </c>
      <c r="D82" s="57">
        <v>1</v>
      </c>
      <c r="E82" s="29" t="s">
        <v>477</v>
      </c>
      <c r="F82" s="29" t="s">
        <v>463</v>
      </c>
      <c r="G82" s="63" t="s">
        <v>531</v>
      </c>
      <c r="H82" s="63" t="s">
        <v>532</v>
      </c>
    </row>
    <row r="83" spans="1:8" ht="15.75" x14ac:dyDescent="0.25">
      <c r="A83" s="135" t="s">
        <v>500</v>
      </c>
      <c r="B83" s="64" t="s">
        <v>56</v>
      </c>
      <c r="C83" s="65">
        <v>21</v>
      </c>
      <c r="D83" s="65">
        <v>1</v>
      </c>
      <c r="E83" s="33" t="s">
        <v>458</v>
      </c>
      <c r="F83" s="33" t="s">
        <v>463</v>
      </c>
      <c r="G83" s="66" t="s">
        <v>536</v>
      </c>
      <c r="H83" s="66" t="s">
        <v>537</v>
      </c>
    </row>
    <row r="84" spans="1:8" ht="126" x14ac:dyDescent="0.25">
      <c r="A84" s="135" t="s">
        <v>500</v>
      </c>
      <c r="B84" s="64" t="s">
        <v>45</v>
      </c>
      <c r="C84" s="65">
        <v>31</v>
      </c>
      <c r="D84" s="65" t="s">
        <v>544</v>
      </c>
      <c r="E84" s="33" t="s">
        <v>458</v>
      </c>
      <c r="F84" s="33" t="s">
        <v>545</v>
      </c>
      <c r="G84" s="66" t="s">
        <v>546</v>
      </c>
      <c r="H84" s="66" t="s">
        <v>547</v>
      </c>
    </row>
    <row r="85" spans="1:8" ht="47.25" x14ac:dyDescent="0.25">
      <c r="A85" s="135" t="s">
        <v>500</v>
      </c>
      <c r="B85" s="64" t="s">
        <v>51</v>
      </c>
      <c r="C85" s="65">
        <v>12</v>
      </c>
      <c r="D85" s="65">
        <v>1</v>
      </c>
      <c r="E85" s="33" t="s">
        <v>462</v>
      </c>
      <c r="F85" s="33" t="s">
        <v>463</v>
      </c>
      <c r="G85" s="66" t="s">
        <v>519</v>
      </c>
      <c r="H85" s="66" t="s">
        <v>520</v>
      </c>
    </row>
    <row r="86" spans="1:8" ht="15.75" x14ac:dyDescent="0.25">
      <c r="A86" s="135" t="s">
        <v>500</v>
      </c>
      <c r="B86" s="64" t="s">
        <v>46</v>
      </c>
      <c r="C86" s="65">
        <v>10</v>
      </c>
      <c r="D86" s="65">
        <v>0.5</v>
      </c>
      <c r="E86" s="33" t="s">
        <v>458</v>
      </c>
      <c r="F86" s="33" t="s">
        <v>512</v>
      </c>
      <c r="G86" s="66" t="s">
        <v>513</v>
      </c>
      <c r="H86" s="66" t="s">
        <v>514</v>
      </c>
    </row>
    <row r="87" spans="1:8" ht="31.5" x14ac:dyDescent="0.25">
      <c r="A87" s="135" t="s">
        <v>500</v>
      </c>
      <c r="B87" s="64" t="s">
        <v>57</v>
      </c>
      <c r="C87" s="65">
        <v>12</v>
      </c>
      <c r="D87" s="65">
        <v>1</v>
      </c>
      <c r="E87" s="33" t="s">
        <v>454</v>
      </c>
      <c r="F87" s="33" t="s">
        <v>463</v>
      </c>
      <c r="G87" s="66" t="s">
        <v>517</v>
      </c>
      <c r="H87" s="66" t="s">
        <v>518</v>
      </c>
    </row>
    <row r="88" spans="1:8" ht="78.75" x14ac:dyDescent="0.25">
      <c r="A88" s="135" t="s">
        <v>500</v>
      </c>
      <c r="B88" s="64" t="s">
        <v>58</v>
      </c>
      <c r="C88" s="65">
        <v>18</v>
      </c>
      <c r="D88" s="65">
        <v>2</v>
      </c>
      <c r="E88" s="33" t="s">
        <v>533</v>
      </c>
      <c r="F88" s="33" t="s">
        <v>463</v>
      </c>
      <c r="G88" s="66" t="s">
        <v>534</v>
      </c>
      <c r="H88" s="66" t="s">
        <v>535</v>
      </c>
    </row>
    <row r="89" spans="1:8" ht="31.5" x14ac:dyDescent="0.25">
      <c r="A89" s="135" t="s">
        <v>500</v>
      </c>
      <c r="B89" s="64" t="s">
        <v>59</v>
      </c>
      <c r="C89" s="65">
        <v>10</v>
      </c>
      <c r="D89" s="65">
        <v>1</v>
      </c>
      <c r="E89" s="33" t="s">
        <v>477</v>
      </c>
      <c r="F89" s="33" t="s">
        <v>463</v>
      </c>
      <c r="G89" s="66" t="s">
        <v>515</v>
      </c>
      <c r="H89" s="66" t="s">
        <v>516</v>
      </c>
    </row>
    <row r="90" spans="1:8" ht="31.5" x14ac:dyDescent="0.25">
      <c r="A90" s="135" t="s">
        <v>500</v>
      </c>
      <c r="B90" s="64" t="s">
        <v>60</v>
      </c>
      <c r="C90" s="65">
        <v>8</v>
      </c>
      <c r="D90" s="65">
        <v>0.5</v>
      </c>
      <c r="E90" s="33" t="s">
        <v>458</v>
      </c>
      <c r="F90" s="33" t="s">
        <v>463</v>
      </c>
      <c r="G90" s="66" t="s">
        <v>510</v>
      </c>
      <c r="H90" s="66" t="s">
        <v>511</v>
      </c>
    </row>
    <row r="91" spans="1:8" ht="47.25" x14ac:dyDescent="0.25">
      <c r="A91" s="135" t="s">
        <v>500</v>
      </c>
      <c r="B91" s="64" t="s">
        <v>47</v>
      </c>
      <c r="C91" s="65">
        <v>22</v>
      </c>
      <c r="D91" s="65">
        <v>1.5</v>
      </c>
      <c r="E91" s="33" t="s">
        <v>477</v>
      </c>
      <c r="F91" s="33" t="s">
        <v>451</v>
      </c>
      <c r="G91" s="66" t="s">
        <v>538</v>
      </c>
      <c r="H91" s="66" t="s">
        <v>539</v>
      </c>
    </row>
    <row r="92" spans="1:8" ht="47.25" x14ac:dyDescent="0.25">
      <c r="A92" s="135" t="s">
        <v>500</v>
      </c>
      <c r="B92" s="64" t="s">
        <v>48</v>
      </c>
      <c r="C92" s="65">
        <v>16</v>
      </c>
      <c r="D92" s="65">
        <v>1.5</v>
      </c>
      <c r="E92" s="33" t="s">
        <v>527</v>
      </c>
      <c r="F92" s="33" t="s">
        <v>470</v>
      </c>
      <c r="G92" s="66" t="s">
        <v>528</v>
      </c>
      <c r="H92" s="66" t="s">
        <v>529</v>
      </c>
    </row>
    <row r="93" spans="1:8" ht="31.5" x14ac:dyDescent="0.25">
      <c r="A93" s="135" t="s">
        <v>500</v>
      </c>
      <c r="B93" s="64" t="s">
        <v>61</v>
      </c>
      <c r="C93" s="65">
        <v>24</v>
      </c>
      <c r="D93" s="65">
        <v>2</v>
      </c>
      <c r="E93" s="33" t="s">
        <v>458</v>
      </c>
      <c r="F93" s="33" t="s">
        <v>454</v>
      </c>
      <c r="G93" s="66" t="s">
        <v>540</v>
      </c>
      <c r="H93" s="66" t="s">
        <v>541</v>
      </c>
    </row>
    <row r="94" spans="1:8" ht="15.75" x14ac:dyDescent="0.25">
      <c r="A94" s="135" t="s">
        <v>500</v>
      </c>
      <c r="B94" s="74" t="s">
        <v>62</v>
      </c>
      <c r="C94" s="65">
        <v>4</v>
      </c>
      <c r="D94" s="65">
        <v>0.5</v>
      </c>
      <c r="E94" s="33" t="s">
        <v>458</v>
      </c>
      <c r="F94" s="33" t="s">
        <v>455</v>
      </c>
      <c r="G94" s="66" t="s">
        <v>501</v>
      </c>
      <c r="H94" s="66" t="s">
        <v>502</v>
      </c>
    </row>
    <row r="95" spans="1:8" ht="47.25" x14ac:dyDescent="0.25">
      <c r="A95" s="135" t="s">
        <v>500</v>
      </c>
      <c r="B95" s="64" t="s">
        <v>506</v>
      </c>
      <c r="C95" s="65">
        <v>6</v>
      </c>
      <c r="D95" s="65">
        <v>1.5</v>
      </c>
      <c r="E95" s="33" t="s">
        <v>507</v>
      </c>
      <c r="F95" s="33" t="s">
        <v>463</v>
      </c>
      <c r="G95" s="66" t="s">
        <v>508</v>
      </c>
      <c r="H95" s="66" t="s">
        <v>509</v>
      </c>
    </row>
    <row r="96" spans="1:8" ht="47.25" x14ac:dyDescent="0.25">
      <c r="A96" s="135" t="s">
        <v>500</v>
      </c>
      <c r="B96" s="64" t="s">
        <v>63</v>
      </c>
      <c r="C96" s="65">
        <v>16</v>
      </c>
      <c r="D96" s="65">
        <v>0.5</v>
      </c>
      <c r="E96" s="33" t="s">
        <v>454</v>
      </c>
      <c r="F96" s="33" t="s">
        <v>463</v>
      </c>
      <c r="G96" s="66" t="s">
        <v>521</v>
      </c>
      <c r="H96" s="66" t="s">
        <v>530</v>
      </c>
    </row>
    <row r="97" spans="1:8" ht="126" x14ac:dyDescent="0.25">
      <c r="A97" s="135" t="s">
        <v>500</v>
      </c>
      <c r="B97" s="64" t="s">
        <v>50</v>
      </c>
      <c r="C97" s="65">
        <v>4</v>
      </c>
      <c r="D97" s="65" t="s">
        <v>503</v>
      </c>
      <c r="E97" s="33" t="s">
        <v>454</v>
      </c>
      <c r="F97" s="33" t="s">
        <v>463</v>
      </c>
      <c r="G97" s="66" t="s">
        <v>504</v>
      </c>
      <c r="H97" s="66" t="s">
        <v>505</v>
      </c>
    </row>
    <row r="98" spans="1:8" ht="31.5" x14ac:dyDescent="0.25">
      <c r="A98" s="135" t="s">
        <v>500</v>
      </c>
      <c r="B98" s="64" t="s">
        <v>64</v>
      </c>
      <c r="C98" s="65">
        <v>13</v>
      </c>
      <c r="D98" s="65">
        <v>1</v>
      </c>
      <c r="E98" s="33" t="s">
        <v>458</v>
      </c>
      <c r="F98" s="33" t="s">
        <v>455</v>
      </c>
      <c r="G98" s="66" t="s">
        <v>521</v>
      </c>
      <c r="H98" s="66" t="s">
        <v>522</v>
      </c>
    </row>
    <row r="99" spans="1:8" ht="31.5" x14ac:dyDescent="0.25">
      <c r="A99" s="135" t="s">
        <v>500</v>
      </c>
      <c r="B99" s="64" t="s">
        <v>52</v>
      </c>
      <c r="C99" s="65">
        <v>25</v>
      </c>
      <c r="D99" s="65">
        <v>1</v>
      </c>
      <c r="E99" s="33" t="s">
        <v>458</v>
      </c>
      <c r="F99" s="33" t="s">
        <v>451</v>
      </c>
      <c r="G99" s="66" t="s">
        <v>542</v>
      </c>
      <c r="H99" s="66" t="s">
        <v>543</v>
      </c>
    </row>
    <row r="100" spans="1:8" ht="78.75" x14ac:dyDescent="0.25">
      <c r="A100" s="135" t="s">
        <v>500</v>
      </c>
      <c r="B100" s="64" t="s">
        <v>53</v>
      </c>
      <c r="C100" s="65">
        <v>14</v>
      </c>
      <c r="D100" s="65">
        <v>0.5</v>
      </c>
      <c r="E100" s="33" t="s">
        <v>450</v>
      </c>
      <c r="F100" s="33" t="s">
        <v>451</v>
      </c>
      <c r="G100" s="80" t="s">
        <v>523</v>
      </c>
      <c r="H100" s="66" t="s">
        <v>524</v>
      </c>
    </row>
    <row r="101" spans="1:8" ht="48" thickBot="1" x14ac:dyDescent="0.3">
      <c r="A101" s="136" t="s">
        <v>500</v>
      </c>
      <c r="B101" s="70" t="s">
        <v>65</v>
      </c>
      <c r="C101" s="71">
        <v>14</v>
      </c>
      <c r="D101" s="71">
        <v>2</v>
      </c>
      <c r="E101" s="36" t="s">
        <v>454</v>
      </c>
      <c r="F101" s="36" t="s">
        <v>463</v>
      </c>
      <c r="G101" s="72" t="s">
        <v>525</v>
      </c>
      <c r="H101" s="72" t="s">
        <v>526</v>
      </c>
    </row>
    <row r="102" spans="1:8" ht="94.5" x14ac:dyDescent="0.25">
      <c r="A102" s="134" t="s">
        <v>723</v>
      </c>
      <c r="B102" s="62" t="s">
        <v>174</v>
      </c>
      <c r="C102" s="57">
        <v>12</v>
      </c>
      <c r="D102" s="57">
        <v>0.5</v>
      </c>
      <c r="E102" s="29" t="s">
        <v>629</v>
      </c>
      <c r="F102" s="29" t="s">
        <v>463</v>
      </c>
      <c r="G102" s="63" t="s">
        <v>741</v>
      </c>
      <c r="H102" s="63" t="s">
        <v>742</v>
      </c>
    </row>
    <row r="103" spans="1:8" ht="126" x14ac:dyDescent="0.25">
      <c r="A103" s="135" t="s">
        <v>723</v>
      </c>
      <c r="B103" s="64" t="s">
        <v>175</v>
      </c>
      <c r="C103" s="65">
        <v>7</v>
      </c>
      <c r="D103" s="65">
        <v>1.5</v>
      </c>
      <c r="E103" s="33" t="s">
        <v>458</v>
      </c>
      <c r="F103" s="33" t="s">
        <v>463</v>
      </c>
      <c r="G103" s="66" t="s">
        <v>728</v>
      </c>
      <c r="H103" s="66" t="s">
        <v>729</v>
      </c>
    </row>
    <row r="104" spans="1:8" ht="47.25" x14ac:dyDescent="0.25">
      <c r="A104" s="135" t="s">
        <v>723</v>
      </c>
      <c r="B104" s="143" t="s">
        <v>730</v>
      </c>
      <c r="C104" s="65">
        <v>7</v>
      </c>
      <c r="D104" s="65">
        <v>0.5</v>
      </c>
      <c r="E104" s="33" t="s">
        <v>533</v>
      </c>
      <c r="F104" s="33" t="s">
        <v>455</v>
      </c>
      <c r="G104" s="66" t="s">
        <v>731</v>
      </c>
      <c r="H104" s="75" t="s">
        <v>732</v>
      </c>
    </row>
    <row r="105" spans="1:8" ht="47.25" x14ac:dyDescent="0.25">
      <c r="A105" s="135" t="s">
        <v>723</v>
      </c>
      <c r="B105" s="64" t="s">
        <v>176</v>
      </c>
      <c r="C105" s="65">
        <v>27</v>
      </c>
      <c r="D105" s="65">
        <v>0.5</v>
      </c>
      <c r="E105" s="33" t="s">
        <v>450</v>
      </c>
      <c r="F105" s="33" t="s">
        <v>470</v>
      </c>
      <c r="G105" s="66" t="s">
        <v>764</v>
      </c>
      <c r="H105" s="66" t="s">
        <v>765</v>
      </c>
    </row>
    <row r="106" spans="1:8" ht="47.25" x14ac:dyDescent="0.25">
      <c r="A106" s="135" t="s">
        <v>723</v>
      </c>
      <c r="B106" s="64" t="s">
        <v>177</v>
      </c>
      <c r="C106" s="65">
        <v>8</v>
      </c>
      <c r="D106" s="65">
        <v>0.5</v>
      </c>
      <c r="E106" s="33" t="s">
        <v>450</v>
      </c>
      <c r="F106" s="33" t="s">
        <v>470</v>
      </c>
      <c r="G106" s="66" t="s">
        <v>733</v>
      </c>
      <c r="H106" s="66" t="s">
        <v>734</v>
      </c>
    </row>
    <row r="107" spans="1:8" ht="63" x14ac:dyDescent="0.25">
      <c r="A107" s="135" t="s">
        <v>723</v>
      </c>
      <c r="B107" s="142" t="s">
        <v>187</v>
      </c>
      <c r="C107" s="65">
        <v>11</v>
      </c>
      <c r="D107" s="65">
        <v>1</v>
      </c>
      <c r="E107" s="33" t="s">
        <v>454</v>
      </c>
      <c r="F107" s="33" t="s">
        <v>454</v>
      </c>
      <c r="G107" s="66" t="s">
        <v>739</v>
      </c>
      <c r="H107" s="66" t="s">
        <v>740</v>
      </c>
    </row>
    <row r="108" spans="1:8" ht="110.25" x14ac:dyDescent="0.25">
      <c r="A108" s="135" t="s">
        <v>723</v>
      </c>
      <c r="B108" s="64" t="s">
        <v>178</v>
      </c>
      <c r="C108" s="65">
        <v>24</v>
      </c>
      <c r="D108" s="65">
        <v>1.5</v>
      </c>
      <c r="E108" s="33" t="s">
        <v>454</v>
      </c>
      <c r="F108" s="33" t="s">
        <v>451</v>
      </c>
      <c r="G108" s="66" t="s">
        <v>762</v>
      </c>
      <c r="H108" s="66" t="s">
        <v>763</v>
      </c>
    </row>
    <row r="109" spans="1:8" ht="63" x14ac:dyDescent="0.25">
      <c r="A109" s="135" t="s">
        <v>723</v>
      </c>
      <c r="B109" s="64" t="s">
        <v>188</v>
      </c>
      <c r="C109" s="65">
        <v>9</v>
      </c>
      <c r="D109" s="65">
        <v>0.5</v>
      </c>
      <c r="E109" s="33" t="s">
        <v>454</v>
      </c>
      <c r="F109" s="33" t="s">
        <v>463</v>
      </c>
      <c r="G109" s="66" t="s">
        <v>737</v>
      </c>
      <c r="H109" s="66" t="s">
        <v>738</v>
      </c>
    </row>
    <row r="110" spans="1:8" ht="63" x14ac:dyDescent="0.25">
      <c r="A110" s="135" t="s">
        <v>723</v>
      </c>
      <c r="B110" s="64" t="s">
        <v>179</v>
      </c>
      <c r="C110" s="65">
        <v>15</v>
      </c>
      <c r="D110" s="65">
        <v>0.5</v>
      </c>
      <c r="E110" s="33" t="s">
        <v>450</v>
      </c>
      <c r="F110" s="33" t="s">
        <v>451</v>
      </c>
      <c r="G110" s="66" t="s">
        <v>748</v>
      </c>
      <c r="H110" s="66" t="s">
        <v>749</v>
      </c>
    </row>
    <row r="111" spans="1:8" ht="31.5" x14ac:dyDescent="0.25">
      <c r="A111" s="135" t="s">
        <v>723</v>
      </c>
      <c r="B111" s="64" t="s">
        <v>180</v>
      </c>
      <c r="C111" s="65">
        <v>5</v>
      </c>
      <c r="D111" s="65">
        <v>0.5</v>
      </c>
      <c r="E111" s="33" t="s">
        <v>477</v>
      </c>
      <c r="F111" s="33" t="s">
        <v>463</v>
      </c>
      <c r="G111" s="66" t="s">
        <v>724</v>
      </c>
      <c r="H111" s="66" t="s">
        <v>725</v>
      </c>
    </row>
    <row r="112" spans="1:8" ht="31.5" x14ac:dyDescent="0.25">
      <c r="A112" s="135" t="s">
        <v>723</v>
      </c>
      <c r="B112" s="64" t="s">
        <v>189</v>
      </c>
      <c r="C112" s="65">
        <v>15</v>
      </c>
      <c r="D112" s="65">
        <v>1</v>
      </c>
      <c r="E112" s="33" t="s">
        <v>503</v>
      </c>
      <c r="F112" s="33" t="s">
        <v>463</v>
      </c>
      <c r="G112" s="66" t="s">
        <v>750</v>
      </c>
      <c r="H112" s="66" t="s">
        <v>751</v>
      </c>
    </row>
    <row r="113" spans="1:8" ht="47.25" x14ac:dyDescent="0.25">
      <c r="A113" s="135" t="s">
        <v>723</v>
      </c>
      <c r="B113" s="64" t="s">
        <v>190</v>
      </c>
      <c r="C113" s="65">
        <v>14</v>
      </c>
      <c r="D113" s="65">
        <v>1</v>
      </c>
      <c r="E113" s="33" t="s">
        <v>458</v>
      </c>
      <c r="F113" s="33" t="s">
        <v>745</v>
      </c>
      <c r="G113" s="66" t="s">
        <v>746</v>
      </c>
      <c r="H113" s="66" t="s">
        <v>747</v>
      </c>
    </row>
    <row r="114" spans="1:8" ht="78.75" x14ac:dyDescent="0.25">
      <c r="A114" s="135" t="s">
        <v>723</v>
      </c>
      <c r="B114" s="64" t="s">
        <v>191</v>
      </c>
      <c r="C114" s="65">
        <v>18</v>
      </c>
      <c r="D114" s="65">
        <v>1</v>
      </c>
      <c r="E114" s="33" t="s">
        <v>454</v>
      </c>
      <c r="F114" s="33" t="s">
        <v>455</v>
      </c>
      <c r="G114" s="66" t="s">
        <v>754</v>
      </c>
      <c r="H114" s="66" t="s">
        <v>755</v>
      </c>
    </row>
    <row r="115" spans="1:8" ht="47.25" x14ac:dyDescent="0.25">
      <c r="A115" s="135" t="s">
        <v>723</v>
      </c>
      <c r="B115" s="64" t="s">
        <v>181</v>
      </c>
      <c r="C115" s="65">
        <v>22</v>
      </c>
      <c r="D115" s="65">
        <v>0.5</v>
      </c>
      <c r="E115" s="33" t="s">
        <v>458</v>
      </c>
      <c r="F115" s="33" t="s">
        <v>451</v>
      </c>
      <c r="G115" s="66" t="s">
        <v>758</v>
      </c>
      <c r="H115" s="66" t="s">
        <v>759</v>
      </c>
    </row>
    <row r="116" spans="1:8" ht="78.75" x14ac:dyDescent="0.25">
      <c r="A116" s="135" t="s">
        <v>723</v>
      </c>
      <c r="B116" s="64" t="s">
        <v>192</v>
      </c>
      <c r="C116" s="65">
        <v>13</v>
      </c>
      <c r="D116" s="65">
        <v>1</v>
      </c>
      <c r="E116" s="33" t="s">
        <v>454</v>
      </c>
      <c r="F116" s="33" t="s">
        <v>459</v>
      </c>
      <c r="G116" s="66" t="s">
        <v>743</v>
      </c>
      <c r="H116" s="66" t="s">
        <v>744</v>
      </c>
    </row>
    <row r="117" spans="1:8" ht="63" x14ac:dyDescent="0.25">
      <c r="A117" s="135" t="s">
        <v>723</v>
      </c>
      <c r="B117" s="64" t="s">
        <v>193</v>
      </c>
      <c r="C117" s="65">
        <v>22</v>
      </c>
      <c r="D117" s="65">
        <v>1</v>
      </c>
      <c r="E117" s="33" t="s">
        <v>454</v>
      </c>
      <c r="F117" s="33" t="s">
        <v>455</v>
      </c>
      <c r="G117" s="66" t="s">
        <v>760</v>
      </c>
      <c r="H117" s="75" t="s">
        <v>761</v>
      </c>
    </row>
    <row r="118" spans="1:8" ht="31.5" x14ac:dyDescent="0.25">
      <c r="A118" s="135" t="s">
        <v>723</v>
      </c>
      <c r="B118" s="64" t="s">
        <v>194</v>
      </c>
      <c r="C118" s="65">
        <v>8</v>
      </c>
      <c r="D118" s="65">
        <v>0.5</v>
      </c>
      <c r="E118" s="33" t="s">
        <v>454</v>
      </c>
      <c r="F118" s="33" t="s">
        <v>451</v>
      </c>
      <c r="G118" s="66" t="s">
        <v>735</v>
      </c>
      <c r="H118" s="66" t="s">
        <v>736</v>
      </c>
    </row>
    <row r="119" spans="1:8" ht="31.5" x14ac:dyDescent="0.25">
      <c r="A119" s="135" t="s">
        <v>723</v>
      </c>
      <c r="B119" s="64" t="s">
        <v>182</v>
      </c>
      <c r="C119" s="65">
        <v>21</v>
      </c>
      <c r="D119" s="65">
        <v>0.5</v>
      </c>
      <c r="E119" s="33" t="s">
        <v>503</v>
      </c>
      <c r="F119" s="33" t="s">
        <v>463</v>
      </c>
      <c r="G119" s="66" t="s">
        <v>756</v>
      </c>
      <c r="H119" s="66" t="s">
        <v>757</v>
      </c>
    </row>
    <row r="120" spans="1:8" ht="78.75" x14ac:dyDescent="0.25">
      <c r="A120" s="135" t="s">
        <v>723</v>
      </c>
      <c r="B120" s="64" t="s">
        <v>195</v>
      </c>
      <c r="C120" s="65">
        <v>6</v>
      </c>
      <c r="D120" s="65">
        <v>0.5</v>
      </c>
      <c r="E120" s="33" t="s">
        <v>533</v>
      </c>
      <c r="F120" s="33" t="s">
        <v>454</v>
      </c>
      <c r="G120" s="66" t="s">
        <v>726</v>
      </c>
      <c r="H120" s="66" t="s">
        <v>727</v>
      </c>
    </row>
    <row r="121" spans="1:8" ht="79.5" thickBot="1" x14ac:dyDescent="0.3">
      <c r="A121" s="136" t="s">
        <v>723</v>
      </c>
      <c r="B121" s="70" t="s">
        <v>183</v>
      </c>
      <c r="C121" s="71">
        <v>17</v>
      </c>
      <c r="D121" s="71">
        <v>1</v>
      </c>
      <c r="E121" s="36" t="s">
        <v>629</v>
      </c>
      <c r="F121" s="36" t="s">
        <v>463</v>
      </c>
      <c r="G121" s="72" t="s">
        <v>752</v>
      </c>
      <c r="H121" s="72" t="s">
        <v>753</v>
      </c>
    </row>
    <row r="122" spans="1:8" ht="47.25" x14ac:dyDescent="0.25">
      <c r="A122" s="134" t="s">
        <v>548</v>
      </c>
      <c r="B122" s="62" t="s">
        <v>564</v>
      </c>
      <c r="C122" s="57">
        <v>12</v>
      </c>
      <c r="D122" s="57">
        <v>1</v>
      </c>
      <c r="E122" s="29" t="s">
        <v>565</v>
      </c>
      <c r="F122" s="29" t="s">
        <v>463</v>
      </c>
      <c r="G122" s="63" t="s">
        <v>566</v>
      </c>
      <c r="H122" s="63" t="s">
        <v>567</v>
      </c>
    </row>
    <row r="123" spans="1:8" ht="31.5" x14ac:dyDescent="0.25">
      <c r="A123" s="135" t="s">
        <v>548</v>
      </c>
      <c r="B123" s="64" t="s">
        <v>71</v>
      </c>
      <c r="C123" s="65">
        <v>12</v>
      </c>
      <c r="D123" s="65">
        <v>0.5</v>
      </c>
      <c r="E123" s="33" t="s">
        <v>458</v>
      </c>
      <c r="F123" s="33" t="s">
        <v>451</v>
      </c>
      <c r="G123" s="66" t="s">
        <v>568</v>
      </c>
      <c r="H123" s="66" t="s">
        <v>569</v>
      </c>
    </row>
    <row r="124" spans="1:8" ht="63" x14ac:dyDescent="0.25">
      <c r="A124" s="135" t="s">
        <v>548</v>
      </c>
      <c r="B124" s="64" t="s">
        <v>72</v>
      </c>
      <c r="C124" s="65">
        <v>4</v>
      </c>
      <c r="D124" s="65">
        <v>0.5</v>
      </c>
      <c r="E124" s="33" t="s">
        <v>458</v>
      </c>
      <c r="F124" s="33" t="s">
        <v>455</v>
      </c>
      <c r="G124" s="66" t="s">
        <v>549</v>
      </c>
      <c r="H124" s="66" t="s">
        <v>550</v>
      </c>
    </row>
    <row r="125" spans="1:8" ht="31.5" x14ac:dyDescent="0.25">
      <c r="A125" s="135" t="s">
        <v>548</v>
      </c>
      <c r="B125" s="64" t="s">
        <v>73</v>
      </c>
      <c r="C125" s="65">
        <v>16</v>
      </c>
      <c r="D125" s="65">
        <v>2</v>
      </c>
      <c r="E125" s="33" t="s">
        <v>565</v>
      </c>
      <c r="F125" s="33" t="s">
        <v>574</v>
      </c>
      <c r="G125" s="66" t="s">
        <v>575</v>
      </c>
      <c r="H125" s="66" t="s">
        <v>576</v>
      </c>
    </row>
    <row r="126" spans="1:8" ht="47.25" x14ac:dyDescent="0.25">
      <c r="A126" s="135" t="s">
        <v>548</v>
      </c>
      <c r="B126" s="64" t="s">
        <v>82</v>
      </c>
      <c r="C126" s="65">
        <v>6</v>
      </c>
      <c r="D126" s="65">
        <v>0.5</v>
      </c>
      <c r="E126" s="33" t="s">
        <v>458</v>
      </c>
      <c r="F126" s="33" t="s">
        <v>459</v>
      </c>
      <c r="G126" s="66" t="s">
        <v>553</v>
      </c>
      <c r="H126" s="66" t="s">
        <v>554</v>
      </c>
    </row>
    <row r="127" spans="1:8" ht="141.75" x14ac:dyDescent="0.25">
      <c r="A127" s="135" t="s">
        <v>548</v>
      </c>
      <c r="B127" s="64" t="s">
        <v>74</v>
      </c>
      <c r="C127" s="65">
        <v>31</v>
      </c>
      <c r="D127" s="65">
        <v>1.5</v>
      </c>
      <c r="E127" s="33" t="s">
        <v>454</v>
      </c>
      <c r="F127" s="33" t="s">
        <v>451</v>
      </c>
      <c r="G127" s="66" t="s">
        <v>592</v>
      </c>
      <c r="H127" s="66" t="s">
        <v>593</v>
      </c>
    </row>
    <row r="128" spans="1:8" ht="110.25" x14ac:dyDescent="0.25">
      <c r="A128" s="135" t="s">
        <v>548</v>
      </c>
      <c r="B128" s="64" t="s">
        <v>75</v>
      </c>
      <c r="C128" s="65">
        <v>8</v>
      </c>
      <c r="D128" s="65">
        <v>1</v>
      </c>
      <c r="E128" s="33" t="s">
        <v>458</v>
      </c>
      <c r="F128" s="33" t="s">
        <v>463</v>
      </c>
      <c r="G128" s="66" t="s">
        <v>558</v>
      </c>
      <c r="H128" s="66" t="s">
        <v>559</v>
      </c>
    </row>
    <row r="129" spans="1:8" ht="31.5" x14ac:dyDescent="0.25">
      <c r="A129" s="135" t="s">
        <v>548</v>
      </c>
      <c r="B129" s="64" t="s">
        <v>83</v>
      </c>
      <c r="C129" s="65">
        <v>4</v>
      </c>
      <c r="D129" s="65">
        <v>0.5</v>
      </c>
      <c r="E129" s="33" t="s">
        <v>458</v>
      </c>
      <c r="F129" s="33" t="s">
        <v>455</v>
      </c>
      <c r="G129" s="66" t="s">
        <v>551</v>
      </c>
      <c r="H129" s="66" t="s">
        <v>552</v>
      </c>
    </row>
    <row r="130" spans="1:8" ht="47.25" x14ac:dyDescent="0.25">
      <c r="A130" s="135" t="s">
        <v>548</v>
      </c>
      <c r="B130" s="130" t="s">
        <v>84</v>
      </c>
      <c r="C130" s="65">
        <v>24</v>
      </c>
      <c r="D130" s="65">
        <v>2</v>
      </c>
      <c r="E130" s="33" t="s">
        <v>477</v>
      </c>
      <c r="F130" s="33" t="s">
        <v>463</v>
      </c>
      <c r="G130" s="66" t="s">
        <v>585</v>
      </c>
      <c r="H130" s="66" t="s">
        <v>586</v>
      </c>
    </row>
    <row r="131" spans="1:8" ht="63" x14ac:dyDescent="0.25">
      <c r="A131" s="135" t="s">
        <v>548</v>
      </c>
      <c r="B131" s="64" t="s">
        <v>85</v>
      </c>
      <c r="C131" s="65">
        <v>16</v>
      </c>
      <c r="D131" s="65">
        <v>1</v>
      </c>
      <c r="E131" s="33" t="s">
        <v>454</v>
      </c>
      <c r="F131" s="33" t="s">
        <v>455</v>
      </c>
      <c r="G131" s="66" t="s">
        <v>577</v>
      </c>
      <c r="H131" s="75" t="s">
        <v>578</v>
      </c>
    </row>
    <row r="132" spans="1:8" ht="63" x14ac:dyDescent="0.25">
      <c r="A132" s="135" t="s">
        <v>548</v>
      </c>
      <c r="B132" s="64" t="s">
        <v>76</v>
      </c>
      <c r="C132" s="65">
        <v>14</v>
      </c>
      <c r="D132" s="65">
        <v>1</v>
      </c>
      <c r="E132" s="33" t="s">
        <v>450</v>
      </c>
      <c r="F132" s="33" t="s">
        <v>463</v>
      </c>
      <c r="G132" s="66" t="s">
        <v>570</v>
      </c>
      <c r="H132" s="66" t="s">
        <v>571</v>
      </c>
    </row>
    <row r="133" spans="1:8" ht="47.25" x14ac:dyDescent="0.25">
      <c r="A133" s="135" t="s">
        <v>548</v>
      </c>
      <c r="B133" s="64" t="s">
        <v>77</v>
      </c>
      <c r="C133" s="65">
        <v>22</v>
      </c>
      <c r="D133" s="65">
        <v>1</v>
      </c>
      <c r="E133" s="33" t="s">
        <v>458</v>
      </c>
      <c r="F133" s="33" t="s">
        <v>451</v>
      </c>
      <c r="G133" s="66" t="s">
        <v>583</v>
      </c>
      <c r="H133" s="66" t="s">
        <v>584</v>
      </c>
    </row>
    <row r="134" spans="1:8" ht="31.5" x14ac:dyDescent="0.25">
      <c r="A134" s="135" t="s">
        <v>548</v>
      </c>
      <c r="B134" s="74" t="s">
        <v>78</v>
      </c>
      <c r="C134" s="65">
        <v>6</v>
      </c>
      <c r="D134" s="65">
        <v>0.5</v>
      </c>
      <c r="E134" s="33" t="s">
        <v>458</v>
      </c>
      <c r="F134" s="33" t="s">
        <v>555</v>
      </c>
      <c r="G134" s="66" t="s">
        <v>556</v>
      </c>
      <c r="H134" s="66" t="s">
        <v>557</v>
      </c>
    </row>
    <row r="135" spans="1:8" ht="31.5" x14ac:dyDescent="0.25">
      <c r="A135" s="135" t="s">
        <v>548</v>
      </c>
      <c r="B135" s="64" t="s">
        <v>86</v>
      </c>
      <c r="C135" s="65">
        <v>11</v>
      </c>
      <c r="D135" s="65">
        <v>0.5</v>
      </c>
      <c r="E135" s="33" t="s">
        <v>454</v>
      </c>
      <c r="F135" s="33" t="s">
        <v>459</v>
      </c>
      <c r="G135" s="66" t="s">
        <v>562</v>
      </c>
      <c r="H135" s="66" t="s">
        <v>563</v>
      </c>
    </row>
    <row r="136" spans="1:8" ht="47.25" x14ac:dyDescent="0.25">
      <c r="A136" s="135" t="s">
        <v>548</v>
      </c>
      <c r="B136" s="130" t="s">
        <v>87</v>
      </c>
      <c r="C136" s="65">
        <v>9</v>
      </c>
      <c r="D136" s="65">
        <v>1</v>
      </c>
      <c r="E136" s="33" t="s">
        <v>458</v>
      </c>
      <c r="F136" s="33" t="s">
        <v>455</v>
      </c>
      <c r="G136" s="66" t="s">
        <v>560</v>
      </c>
      <c r="H136" s="66" t="s">
        <v>561</v>
      </c>
    </row>
    <row r="137" spans="1:8" ht="47.25" x14ac:dyDescent="0.25">
      <c r="A137" s="135" t="s">
        <v>548</v>
      </c>
      <c r="B137" s="64" t="s">
        <v>88</v>
      </c>
      <c r="C137" s="65">
        <v>14</v>
      </c>
      <c r="D137" s="65">
        <v>1</v>
      </c>
      <c r="E137" s="33" t="s">
        <v>477</v>
      </c>
      <c r="F137" s="33" t="s">
        <v>463</v>
      </c>
      <c r="G137" s="66" t="s">
        <v>572</v>
      </c>
      <c r="H137" s="66" t="s">
        <v>573</v>
      </c>
    </row>
    <row r="138" spans="1:8" ht="31.5" x14ac:dyDescent="0.25">
      <c r="A138" s="135" t="s">
        <v>548</v>
      </c>
      <c r="B138" s="64" t="s">
        <v>89</v>
      </c>
      <c r="C138" s="65">
        <v>18</v>
      </c>
      <c r="D138" s="65">
        <v>1</v>
      </c>
      <c r="E138" s="33" t="s">
        <v>458</v>
      </c>
      <c r="F138" s="33" t="s">
        <v>455</v>
      </c>
      <c r="G138" s="66" t="s">
        <v>579</v>
      </c>
      <c r="H138" s="66" t="s">
        <v>580</v>
      </c>
    </row>
    <row r="139" spans="1:8" ht="63" x14ac:dyDescent="0.25">
      <c r="A139" s="135" t="s">
        <v>548</v>
      </c>
      <c r="B139" s="64" t="s">
        <v>90</v>
      </c>
      <c r="C139" s="65">
        <v>21</v>
      </c>
      <c r="D139" s="65">
        <v>1</v>
      </c>
      <c r="E139" s="33" t="s">
        <v>450</v>
      </c>
      <c r="F139" s="33" t="s">
        <v>455</v>
      </c>
      <c r="G139" s="66" t="s">
        <v>581</v>
      </c>
      <c r="H139" s="75" t="s">
        <v>582</v>
      </c>
    </row>
    <row r="140" spans="1:8" ht="63" x14ac:dyDescent="0.25">
      <c r="A140" s="135" t="s">
        <v>548</v>
      </c>
      <c r="B140" s="64" t="s">
        <v>79</v>
      </c>
      <c r="C140" s="65">
        <v>25</v>
      </c>
      <c r="D140" s="65">
        <v>1</v>
      </c>
      <c r="E140" s="33" t="s">
        <v>458</v>
      </c>
      <c r="F140" s="33" t="s">
        <v>587</v>
      </c>
      <c r="G140" s="66" t="s">
        <v>588</v>
      </c>
      <c r="H140" s="66" t="s">
        <v>589</v>
      </c>
    </row>
    <row r="141" spans="1:8" ht="79.5" thickBot="1" x14ac:dyDescent="0.3">
      <c r="A141" s="136" t="s">
        <v>548</v>
      </c>
      <c r="B141" s="70" t="s">
        <v>91</v>
      </c>
      <c r="C141" s="71">
        <v>26</v>
      </c>
      <c r="D141" s="71" t="s">
        <v>503</v>
      </c>
      <c r="E141" s="36" t="s">
        <v>454</v>
      </c>
      <c r="F141" s="36" t="s">
        <v>454</v>
      </c>
      <c r="G141" s="72" t="s">
        <v>590</v>
      </c>
      <c r="H141" s="72" t="s">
        <v>591</v>
      </c>
    </row>
    <row r="142" spans="1:8" ht="47.25" x14ac:dyDescent="0.25">
      <c r="A142" s="134" t="s">
        <v>638</v>
      </c>
      <c r="B142" s="62" t="s">
        <v>122</v>
      </c>
      <c r="C142" s="57">
        <v>14</v>
      </c>
      <c r="D142" s="57">
        <v>1</v>
      </c>
      <c r="E142" s="29" t="s">
        <v>641</v>
      </c>
      <c r="F142" s="29" t="s">
        <v>451</v>
      </c>
      <c r="G142" s="63" t="s">
        <v>662</v>
      </c>
      <c r="H142" s="63" t="s">
        <v>663</v>
      </c>
    </row>
    <row r="143" spans="1:8" ht="63" x14ac:dyDescent="0.25">
      <c r="A143" s="135" t="s">
        <v>638</v>
      </c>
      <c r="B143" s="64" t="s">
        <v>134</v>
      </c>
      <c r="C143" s="65">
        <v>6</v>
      </c>
      <c r="D143" s="65">
        <v>0.5</v>
      </c>
      <c r="E143" s="33" t="s">
        <v>629</v>
      </c>
      <c r="F143" s="33" t="s">
        <v>470</v>
      </c>
      <c r="G143" s="66" t="s">
        <v>644</v>
      </c>
      <c r="H143" s="66" t="s">
        <v>645</v>
      </c>
    </row>
    <row r="144" spans="1:8" ht="31.5" x14ac:dyDescent="0.25">
      <c r="A144" s="135" t="s">
        <v>638</v>
      </c>
      <c r="B144" s="74" t="s">
        <v>135</v>
      </c>
      <c r="C144" s="65">
        <v>22</v>
      </c>
      <c r="D144" s="65" t="s">
        <v>503</v>
      </c>
      <c r="E144" s="33" t="s">
        <v>458</v>
      </c>
      <c r="F144" s="33" t="s">
        <v>454</v>
      </c>
      <c r="G144" s="66" t="s">
        <v>676</v>
      </c>
      <c r="H144" s="66" t="s">
        <v>677</v>
      </c>
    </row>
    <row r="145" spans="1:8" ht="63" x14ac:dyDescent="0.25">
      <c r="A145" s="135" t="s">
        <v>638</v>
      </c>
      <c r="B145" s="64" t="s">
        <v>123</v>
      </c>
      <c r="C145" s="65">
        <v>21</v>
      </c>
      <c r="D145" s="65" t="s">
        <v>503</v>
      </c>
      <c r="E145" s="33" t="s">
        <v>462</v>
      </c>
      <c r="F145" s="33" t="s">
        <v>455</v>
      </c>
      <c r="G145" s="66" t="s">
        <v>674</v>
      </c>
      <c r="H145" s="66" t="s">
        <v>675</v>
      </c>
    </row>
    <row r="146" spans="1:8" ht="110.25" x14ac:dyDescent="0.25">
      <c r="A146" s="135" t="s">
        <v>638</v>
      </c>
      <c r="B146" s="64" t="s">
        <v>124</v>
      </c>
      <c r="C146" s="65">
        <v>18</v>
      </c>
      <c r="D146" s="65" t="s">
        <v>503</v>
      </c>
      <c r="E146" s="33" t="s">
        <v>458</v>
      </c>
      <c r="F146" s="33" t="s">
        <v>455</v>
      </c>
      <c r="G146" s="66" t="s">
        <v>672</v>
      </c>
      <c r="H146" s="66" t="s">
        <v>673</v>
      </c>
    </row>
    <row r="147" spans="1:8" ht="47.25" x14ac:dyDescent="0.25">
      <c r="A147" s="135" t="s">
        <v>638</v>
      </c>
      <c r="B147" s="142" t="s">
        <v>125</v>
      </c>
      <c r="C147" s="65">
        <v>13</v>
      </c>
      <c r="D147" s="65">
        <v>0.5</v>
      </c>
      <c r="E147" s="33" t="s">
        <v>458</v>
      </c>
      <c r="F147" s="33" t="s">
        <v>451</v>
      </c>
      <c r="G147" s="66" t="s">
        <v>660</v>
      </c>
      <c r="H147" s="66" t="s">
        <v>661</v>
      </c>
    </row>
    <row r="148" spans="1:8" ht="47.25" x14ac:dyDescent="0.25">
      <c r="A148" s="135" t="s">
        <v>638</v>
      </c>
      <c r="B148" s="64" t="s">
        <v>126</v>
      </c>
      <c r="C148" s="65">
        <v>5</v>
      </c>
      <c r="D148" s="65">
        <v>0.5</v>
      </c>
      <c r="E148" s="33" t="s">
        <v>641</v>
      </c>
      <c r="F148" s="33" t="s">
        <v>463</v>
      </c>
      <c r="G148" s="66" t="s">
        <v>642</v>
      </c>
      <c r="H148" s="66" t="s">
        <v>643</v>
      </c>
    </row>
    <row r="149" spans="1:8" ht="31.5" x14ac:dyDescent="0.25">
      <c r="A149" s="135" t="s">
        <v>638</v>
      </c>
      <c r="B149" s="64" t="s">
        <v>136</v>
      </c>
      <c r="C149" s="65">
        <v>7</v>
      </c>
      <c r="D149" s="65">
        <v>1</v>
      </c>
      <c r="E149" s="33" t="s">
        <v>458</v>
      </c>
      <c r="F149" s="33" t="s">
        <v>455</v>
      </c>
      <c r="G149" s="66" t="s">
        <v>646</v>
      </c>
      <c r="H149" s="66" t="s">
        <v>647</v>
      </c>
    </row>
    <row r="150" spans="1:8" ht="47.25" x14ac:dyDescent="0.25">
      <c r="A150" s="135" t="s">
        <v>638</v>
      </c>
      <c r="B150" s="64" t="s">
        <v>137</v>
      </c>
      <c r="C150" s="65">
        <v>8</v>
      </c>
      <c r="D150" s="65">
        <v>1</v>
      </c>
      <c r="E150" s="33" t="s">
        <v>477</v>
      </c>
      <c r="F150" s="33" t="s">
        <v>455</v>
      </c>
      <c r="G150" s="66" t="s">
        <v>652</v>
      </c>
      <c r="H150" s="75" t="s">
        <v>653</v>
      </c>
    </row>
    <row r="151" spans="1:8" ht="78.75" x14ac:dyDescent="0.25">
      <c r="A151" s="135" t="s">
        <v>638</v>
      </c>
      <c r="B151" s="64" t="s">
        <v>128</v>
      </c>
      <c r="C151" s="65">
        <v>7</v>
      </c>
      <c r="D151" s="65" t="s">
        <v>648</v>
      </c>
      <c r="E151" s="33" t="s">
        <v>649</v>
      </c>
      <c r="F151" s="33" t="s">
        <v>459</v>
      </c>
      <c r="G151" s="66" t="s">
        <v>650</v>
      </c>
      <c r="H151" s="66" t="s">
        <v>651</v>
      </c>
    </row>
    <row r="152" spans="1:8" ht="47.25" x14ac:dyDescent="0.25">
      <c r="A152" s="135" t="s">
        <v>638</v>
      </c>
      <c r="B152" s="64" t="s">
        <v>127</v>
      </c>
      <c r="C152" s="65">
        <v>26</v>
      </c>
      <c r="D152" s="65">
        <v>1</v>
      </c>
      <c r="E152" s="33" t="s">
        <v>629</v>
      </c>
      <c r="F152" s="33" t="s">
        <v>470</v>
      </c>
      <c r="G152" s="66" t="s">
        <v>680</v>
      </c>
      <c r="H152" s="66" t="s">
        <v>681</v>
      </c>
    </row>
    <row r="153" spans="1:8" ht="31.5" x14ac:dyDescent="0.25">
      <c r="A153" s="135" t="s">
        <v>638</v>
      </c>
      <c r="B153" s="64" t="s">
        <v>138</v>
      </c>
      <c r="C153" s="65">
        <v>15</v>
      </c>
      <c r="D153" s="65">
        <v>1</v>
      </c>
      <c r="E153" s="33" t="s">
        <v>477</v>
      </c>
      <c r="F153" s="33" t="s">
        <v>454</v>
      </c>
      <c r="G153" s="66" t="s">
        <v>666</v>
      </c>
      <c r="H153" s="66" t="s">
        <v>667</v>
      </c>
    </row>
    <row r="154" spans="1:8" ht="31.5" x14ac:dyDescent="0.25">
      <c r="A154" s="135" t="s">
        <v>638</v>
      </c>
      <c r="B154" s="64" t="s">
        <v>129</v>
      </c>
      <c r="C154" s="65">
        <v>9</v>
      </c>
      <c r="D154" s="65">
        <v>0.5</v>
      </c>
      <c r="E154" s="33" t="s">
        <v>458</v>
      </c>
      <c r="F154" s="33" t="s">
        <v>459</v>
      </c>
      <c r="G154" s="66" t="s">
        <v>654</v>
      </c>
      <c r="H154" s="66" t="s">
        <v>655</v>
      </c>
    </row>
    <row r="155" spans="1:8" ht="31.5" x14ac:dyDescent="0.25">
      <c r="A155" s="135" t="s">
        <v>638</v>
      </c>
      <c r="B155" s="64" t="s">
        <v>139</v>
      </c>
      <c r="C155" s="65">
        <v>11</v>
      </c>
      <c r="D155" s="65">
        <v>2</v>
      </c>
      <c r="E155" s="33" t="s">
        <v>458</v>
      </c>
      <c r="F155" s="33" t="s">
        <v>455</v>
      </c>
      <c r="G155" s="66" t="s">
        <v>656</v>
      </c>
      <c r="H155" s="66" t="s">
        <v>657</v>
      </c>
    </row>
    <row r="156" spans="1:8" ht="31.5" x14ac:dyDescent="0.25">
      <c r="A156" s="135" t="s">
        <v>638</v>
      </c>
      <c r="B156" s="64" t="s">
        <v>140</v>
      </c>
      <c r="C156" s="65">
        <v>17</v>
      </c>
      <c r="D156" s="65">
        <v>1</v>
      </c>
      <c r="E156" s="33" t="s">
        <v>533</v>
      </c>
      <c r="F156" s="33" t="s">
        <v>455</v>
      </c>
      <c r="G156" s="66" t="s">
        <v>670</v>
      </c>
      <c r="H156" s="66" t="s">
        <v>671</v>
      </c>
    </row>
    <row r="157" spans="1:8" ht="31.5" x14ac:dyDescent="0.25">
      <c r="A157" s="135" t="s">
        <v>638</v>
      </c>
      <c r="B157" s="64" t="s">
        <v>141</v>
      </c>
      <c r="C157" s="65">
        <v>12</v>
      </c>
      <c r="D157" s="65">
        <v>1</v>
      </c>
      <c r="E157" s="33" t="s">
        <v>477</v>
      </c>
      <c r="F157" s="33" t="s">
        <v>463</v>
      </c>
      <c r="G157" s="66" t="s">
        <v>658</v>
      </c>
      <c r="H157" s="66" t="s">
        <v>659</v>
      </c>
    </row>
    <row r="158" spans="1:8" ht="31.5" x14ac:dyDescent="0.25">
      <c r="A158" s="135" t="s">
        <v>638</v>
      </c>
      <c r="B158" s="64" t="s">
        <v>142</v>
      </c>
      <c r="C158" s="65">
        <v>14</v>
      </c>
      <c r="D158" s="65">
        <v>1</v>
      </c>
      <c r="E158" s="33" t="s">
        <v>458</v>
      </c>
      <c r="F158" s="33" t="s">
        <v>454</v>
      </c>
      <c r="G158" s="66" t="s">
        <v>664</v>
      </c>
      <c r="H158" s="66" t="s">
        <v>665</v>
      </c>
    </row>
    <row r="159" spans="1:8" ht="31.5" x14ac:dyDescent="0.25">
      <c r="A159" s="135" t="s">
        <v>638</v>
      </c>
      <c r="B159" s="64" t="s">
        <v>143</v>
      </c>
      <c r="C159" s="65">
        <v>4</v>
      </c>
      <c r="D159" s="65">
        <v>0.5</v>
      </c>
      <c r="E159" s="33" t="s">
        <v>454</v>
      </c>
      <c r="F159" s="33" t="s">
        <v>454</v>
      </c>
      <c r="G159" s="66" t="s">
        <v>639</v>
      </c>
      <c r="H159" s="66" t="s">
        <v>640</v>
      </c>
    </row>
    <row r="160" spans="1:8" ht="47.25" x14ac:dyDescent="0.25">
      <c r="A160" s="135" t="s">
        <v>638</v>
      </c>
      <c r="B160" s="64" t="s">
        <v>130</v>
      </c>
      <c r="C160" s="65">
        <v>23</v>
      </c>
      <c r="D160" s="65" t="s">
        <v>565</v>
      </c>
      <c r="E160" s="33" t="s">
        <v>458</v>
      </c>
      <c r="F160" s="33" t="s">
        <v>455</v>
      </c>
      <c r="G160" s="146" t="s">
        <v>678</v>
      </c>
      <c r="H160" s="66" t="s">
        <v>679</v>
      </c>
    </row>
    <row r="161" spans="1:8" ht="32.25" thickBot="1" x14ac:dyDescent="0.3">
      <c r="A161" s="148" t="s">
        <v>638</v>
      </c>
      <c r="B161" s="70" t="s">
        <v>131</v>
      </c>
      <c r="C161" s="71">
        <v>16</v>
      </c>
      <c r="D161" s="71">
        <v>1</v>
      </c>
      <c r="E161" s="36" t="s">
        <v>458</v>
      </c>
      <c r="F161" s="36" t="s">
        <v>459</v>
      </c>
      <c r="G161" s="72" t="s">
        <v>668</v>
      </c>
      <c r="H161" s="72" t="s">
        <v>669</v>
      </c>
    </row>
    <row r="162" spans="1:8" ht="16.5" thickBot="1" x14ac:dyDescent="0.3"/>
    <row r="163" spans="1:8" ht="16.5" thickBot="1" x14ac:dyDescent="0.3">
      <c r="A163" s="139" t="s">
        <v>813</v>
      </c>
      <c r="B163" s="140" t="s">
        <v>442</v>
      </c>
      <c r="C163" s="140" t="s">
        <v>443</v>
      </c>
      <c r="D163" s="140" t="s">
        <v>444</v>
      </c>
      <c r="E163" s="59" t="s">
        <v>445</v>
      </c>
      <c r="F163" s="59" t="s">
        <v>446</v>
      </c>
      <c r="G163" s="60" t="s">
        <v>447</v>
      </c>
      <c r="H163" s="60" t="s">
        <v>448</v>
      </c>
    </row>
    <row r="164" spans="1:8" ht="31.5" x14ac:dyDescent="0.25">
      <c r="A164" s="131" t="s">
        <v>814</v>
      </c>
      <c r="B164" s="89" t="s">
        <v>222</v>
      </c>
      <c r="C164" s="90">
        <v>14</v>
      </c>
      <c r="D164" s="90">
        <v>0.5</v>
      </c>
      <c r="E164" s="88" t="s">
        <v>503</v>
      </c>
      <c r="F164" s="88" t="s">
        <v>463</v>
      </c>
      <c r="G164" s="108" t="s">
        <v>817</v>
      </c>
      <c r="H164" s="108" t="s">
        <v>818</v>
      </c>
    </row>
    <row r="165" spans="1:8" ht="31.5" x14ac:dyDescent="0.25">
      <c r="A165" s="135" t="s">
        <v>814</v>
      </c>
      <c r="B165" s="84" t="s">
        <v>221</v>
      </c>
      <c r="C165" s="85">
        <v>8</v>
      </c>
      <c r="D165" s="85">
        <v>0.5</v>
      </c>
      <c r="E165" s="33" t="s">
        <v>477</v>
      </c>
      <c r="F165" s="33" t="s">
        <v>463</v>
      </c>
      <c r="G165" s="66" t="s">
        <v>815</v>
      </c>
      <c r="H165" s="66" t="s">
        <v>816</v>
      </c>
    </row>
    <row r="166" spans="1:8" ht="47.25" x14ac:dyDescent="0.25">
      <c r="A166" s="135" t="s">
        <v>814</v>
      </c>
      <c r="B166" s="84" t="s">
        <v>223</v>
      </c>
      <c r="C166" s="85">
        <v>12</v>
      </c>
      <c r="D166" s="85">
        <v>1</v>
      </c>
      <c r="E166" s="33" t="s">
        <v>544</v>
      </c>
      <c r="F166" s="33" t="s">
        <v>819</v>
      </c>
      <c r="G166" s="66" t="s">
        <v>820</v>
      </c>
      <c r="H166" s="66" t="s">
        <v>821</v>
      </c>
    </row>
    <row r="167" spans="1:8" ht="47.25" x14ac:dyDescent="0.25">
      <c r="A167" s="135" t="s">
        <v>814</v>
      </c>
      <c r="B167" s="84" t="s">
        <v>224</v>
      </c>
      <c r="C167" s="85">
        <v>20</v>
      </c>
      <c r="D167" s="85">
        <v>0.5</v>
      </c>
      <c r="E167" s="33" t="s">
        <v>822</v>
      </c>
      <c r="F167" s="33" t="s">
        <v>451</v>
      </c>
      <c r="G167" s="66" t="s">
        <v>823</v>
      </c>
      <c r="H167" s="66" t="s">
        <v>824</v>
      </c>
    </row>
    <row r="168" spans="1:8" ht="15.75" x14ac:dyDescent="0.25">
      <c r="A168" s="135" t="s">
        <v>814</v>
      </c>
      <c r="B168" s="84" t="s">
        <v>225</v>
      </c>
      <c r="C168" s="85">
        <v>17</v>
      </c>
      <c r="D168" s="85">
        <v>1</v>
      </c>
      <c r="E168" s="33" t="s">
        <v>477</v>
      </c>
      <c r="F168" s="33" t="s">
        <v>463</v>
      </c>
      <c r="G168" s="66" t="s">
        <v>825</v>
      </c>
      <c r="H168" s="66" t="s">
        <v>826</v>
      </c>
    </row>
    <row r="169" spans="1:8" ht="32.25" thickBot="1" x14ac:dyDescent="0.3">
      <c r="A169" s="136" t="s">
        <v>814</v>
      </c>
      <c r="B169" s="86" t="s">
        <v>226</v>
      </c>
      <c r="C169" s="87">
        <v>4</v>
      </c>
      <c r="D169" s="87">
        <v>1</v>
      </c>
      <c r="E169" s="36" t="s">
        <v>822</v>
      </c>
      <c r="F169" s="36" t="s">
        <v>459</v>
      </c>
      <c r="G169" s="72" t="s">
        <v>827</v>
      </c>
      <c r="H169" s="72" t="s">
        <v>828</v>
      </c>
    </row>
    <row r="170" spans="1:8" ht="47.25" x14ac:dyDescent="0.25">
      <c r="A170" s="134" t="s">
        <v>829</v>
      </c>
      <c r="B170" s="82" t="s">
        <v>227</v>
      </c>
      <c r="C170" s="83">
        <v>9</v>
      </c>
      <c r="D170" s="83" t="s">
        <v>503</v>
      </c>
      <c r="E170" s="33" t="s">
        <v>533</v>
      </c>
      <c r="F170" s="33" t="s">
        <v>463</v>
      </c>
      <c r="G170" s="63" t="s">
        <v>830</v>
      </c>
      <c r="H170" s="63" t="s">
        <v>831</v>
      </c>
    </row>
    <row r="171" spans="1:8" ht="47.25" x14ac:dyDescent="0.25">
      <c r="A171" s="135" t="s">
        <v>829</v>
      </c>
      <c r="B171" s="84" t="s">
        <v>228</v>
      </c>
      <c r="C171" s="85">
        <v>11</v>
      </c>
      <c r="D171" s="85">
        <v>0.5</v>
      </c>
      <c r="E171" s="33" t="s">
        <v>477</v>
      </c>
      <c r="F171" s="33" t="s">
        <v>463</v>
      </c>
      <c r="G171" s="66" t="s">
        <v>832</v>
      </c>
      <c r="H171" s="66" t="s">
        <v>833</v>
      </c>
    </row>
    <row r="172" spans="1:8" ht="47.25" x14ac:dyDescent="0.25">
      <c r="A172" s="135" t="s">
        <v>829</v>
      </c>
      <c r="B172" s="84" t="s">
        <v>229</v>
      </c>
      <c r="C172" s="85">
        <v>12</v>
      </c>
      <c r="D172" s="85">
        <v>1</v>
      </c>
      <c r="E172" s="33" t="s">
        <v>477</v>
      </c>
      <c r="F172" s="33" t="s">
        <v>463</v>
      </c>
      <c r="G172" s="66" t="s">
        <v>834</v>
      </c>
      <c r="H172" s="66" t="s">
        <v>835</v>
      </c>
    </row>
    <row r="173" spans="1:8" ht="47.25" x14ac:dyDescent="0.25">
      <c r="A173" s="135" t="s">
        <v>829</v>
      </c>
      <c r="B173" s="84" t="s">
        <v>230</v>
      </c>
      <c r="C173" s="85">
        <v>10</v>
      </c>
      <c r="D173" s="85">
        <v>2</v>
      </c>
      <c r="E173" s="33" t="s">
        <v>836</v>
      </c>
      <c r="F173" s="33" t="s">
        <v>470</v>
      </c>
      <c r="G173" s="66" t="s">
        <v>837</v>
      </c>
      <c r="H173" s="66" t="s">
        <v>838</v>
      </c>
    </row>
    <row r="174" spans="1:8" ht="31.5" x14ac:dyDescent="0.25">
      <c r="A174" s="135" t="s">
        <v>829</v>
      </c>
      <c r="B174" s="84" t="s">
        <v>231</v>
      </c>
      <c r="C174" s="85">
        <v>19</v>
      </c>
      <c r="D174" s="85">
        <v>0.5</v>
      </c>
      <c r="E174" s="33" t="s">
        <v>839</v>
      </c>
      <c r="F174" s="33" t="s">
        <v>463</v>
      </c>
      <c r="G174" s="66" t="s">
        <v>840</v>
      </c>
      <c r="H174" s="66" t="s">
        <v>841</v>
      </c>
    </row>
    <row r="175" spans="1:8" ht="63.75" thickBot="1" x14ac:dyDescent="0.3">
      <c r="A175" s="136" t="s">
        <v>829</v>
      </c>
      <c r="B175" s="86" t="s">
        <v>232</v>
      </c>
      <c r="C175" s="87">
        <v>16</v>
      </c>
      <c r="D175" s="87">
        <v>0.5</v>
      </c>
      <c r="E175" s="36" t="s">
        <v>839</v>
      </c>
      <c r="F175" s="36" t="s">
        <v>463</v>
      </c>
      <c r="G175" s="72" t="s">
        <v>842</v>
      </c>
      <c r="H175" s="72" t="s">
        <v>843</v>
      </c>
    </row>
    <row r="176" spans="1:8" ht="15.75" x14ac:dyDescent="0.25">
      <c r="A176" s="134" t="s">
        <v>844</v>
      </c>
      <c r="B176" s="82" t="s">
        <v>233</v>
      </c>
      <c r="C176" s="83">
        <v>5</v>
      </c>
      <c r="D176" s="83">
        <v>0.5</v>
      </c>
      <c r="E176" s="33" t="s">
        <v>503</v>
      </c>
      <c r="F176" s="33" t="s">
        <v>463</v>
      </c>
      <c r="G176" s="63" t="s">
        <v>845</v>
      </c>
      <c r="H176" s="63" t="s">
        <v>846</v>
      </c>
    </row>
    <row r="177" spans="1:8" ht="31.5" x14ac:dyDescent="0.25">
      <c r="A177" s="135" t="s">
        <v>844</v>
      </c>
      <c r="B177" s="84" t="s">
        <v>234</v>
      </c>
      <c r="C177" s="85">
        <v>9</v>
      </c>
      <c r="D177" s="85">
        <v>0.5</v>
      </c>
      <c r="E177" s="33" t="s">
        <v>847</v>
      </c>
      <c r="F177" s="33" t="s">
        <v>463</v>
      </c>
      <c r="G177" s="66" t="s">
        <v>848</v>
      </c>
      <c r="H177" s="66" t="s">
        <v>849</v>
      </c>
    </row>
    <row r="178" spans="1:8" ht="47.25" x14ac:dyDescent="0.25">
      <c r="A178" s="135" t="s">
        <v>844</v>
      </c>
      <c r="B178" s="84" t="s">
        <v>235</v>
      </c>
      <c r="C178" s="85">
        <v>7</v>
      </c>
      <c r="D178" s="85">
        <v>0.5</v>
      </c>
      <c r="E178" s="33" t="s">
        <v>822</v>
      </c>
      <c r="F178" s="33" t="s">
        <v>463</v>
      </c>
      <c r="G178" s="66" t="s">
        <v>850</v>
      </c>
      <c r="H178" s="66" t="s">
        <v>851</v>
      </c>
    </row>
    <row r="179" spans="1:8" ht="47.25" x14ac:dyDescent="0.25">
      <c r="A179" s="135" t="s">
        <v>844</v>
      </c>
      <c r="B179" s="84" t="s">
        <v>236</v>
      </c>
      <c r="C179" s="85">
        <v>20</v>
      </c>
      <c r="D179" s="85">
        <v>1</v>
      </c>
      <c r="E179" s="33" t="s">
        <v>847</v>
      </c>
      <c r="F179" s="33" t="s">
        <v>463</v>
      </c>
      <c r="G179" s="66" t="s">
        <v>852</v>
      </c>
      <c r="H179" s="66" t="s">
        <v>853</v>
      </c>
    </row>
    <row r="180" spans="1:8" ht="63" x14ac:dyDescent="0.25">
      <c r="A180" s="135" t="s">
        <v>844</v>
      </c>
      <c r="B180" s="84" t="s">
        <v>237</v>
      </c>
      <c r="C180" s="85">
        <v>12</v>
      </c>
      <c r="D180" s="85">
        <v>0.5</v>
      </c>
      <c r="E180" s="33" t="s">
        <v>854</v>
      </c>
      <c r="F180" s="33" t="s">
        <v>463</v>
      </c>
      <c r="G180" s="66" t="s">
        <v>855</v>
      </c>
      <c r="H180" s="66" t="s">
        <v>856</v>
      </c>
    </row>
    <row r="181" spans="1:8" ht="48" thickBot="1" x14ac:dyDescent="0.3">
      <c r="A181" s="136" t="s">
        <v>844</v>
      </c>
      <c r="B181" s="86" t="s">
        <v>238</v>
      </c>
      <c r="C181" s="87">
        <v>16</v>
      </c>
      <c r="D181" s="87" t="s">
        <v>565</v>
      </c>
      <c r="E181" s="36" t="s">
        <v>822</v>
      </c>
      <c r="F181" s="36" t="s">
        <v>463</v>
      </c>
      <c r="G181" s="72" t="s">
        <v>857</v>
      </c>
      <c r="H181" s="72" t="s">
        <v>858</v>
      </c>
    </row>
    <row r="182" spans="1:8" ht="63" x14ac:dyDescent="0.25">
      <c r="A182" s="134" t="s">
        <v>859</v>
      </c>
      <c r="B182" s="73" t="s">
        <v>251</v>
      </c>
      <c r="C182" s="57">
        <v>20</v>
      </c>
      <c r="D182" s="57" t="s">
        <v>503</v>
      </c>
      <c r="E182" s="88" t="s">
        <v>454</v>
      </c>
      <c r="F182" s="88" t="s">
        <v>454</v>
      </c>
      <c r="G182" s="80" t="s">
        <v>860</v>
      </c>
      <c r="H182" s="63" t="s">
        <v>861</v>
      </c>
    </row>
    <row r="183" spans="1:8" ht="63" x14ac:dyDescent="0.25">
      <c r="A183" s="135" t="s">
        <v>859</v>
      </c>
      <c r="B183" s="74" t="s">
        <v>252</v>
      </c>
      <c r="C183" s="65">
        <v>16</v>
      </c>
      <c r="D183" s="65">
        <v>1</v>
      </c>
      <c r="E183" s="33" t="s">
        <v>544</v>
      </c>
      <c r="F183" s="33" t="s">
        <v>454</v>
      </c>
      <c r="G183" s="66" t="s">
        <v>862</v>
      </c>
      <c r="H183" s="66" t="s">
        <v>863</v>
      </c>
    </row>
    <row r="184" spans="1:8" ht="47.25" x14ac:dyDescent="0.25">
      <c r="A184" s="135" t="s">
        <v>859</v>
      </c>
      <c r="B184" s="89" t="s">
        <v>240</v>
      </c>
      <c r="C184" s="90">
        <v>16</v>
      </c>
      <c r="D184" s="90">
        <v>1</v>
      </c>
      <c r="E184" s="33" t="s">
        <v>533</v>
      </c>
      <c r="F184" s="33" t="s">
        <v>864</v>
      </c>
      <c r="G184" s="66" t="s">
        <v>865</v>
      </c>
      <c r="H184" s="66" t="s">
        <v>866</v>
      </c>
    </row>
    <row r="185" spans="1:8" ht="63" x14ac:dyDescent="0.25">
      <c r="A185" s="135" t="s">
        <v>859</v>
      </c>
      <c r="B185" s="89" t="s">
        <v>241</v>
      </c>
      <c r="C185" s="90">
        <v>10</v>
      </c>
      <c r="D185" s="90">
        <v>0.5</v>
      </c>
      <c r="E185" s="33" t="s">
        <v>822</v>
      </c>
      <c r="F185" s="33" t="s">
        <v>512</v>
      </c>
      <c r="G185" s="66" t="s">
        <v>867</v>
      </c>
      <c r="H185" s="66" t="s">
        <v>868</v>
      </c>
    </row>
    <row r="186" spans="1:8" ht="31.5" x14ac:dyDescent="0.25">
      <c r="A186" s="135" t="s">
        <v>859</v>
      </c>
      <c r="B186" s="89" t="s">
        <v>242</v>
      </c>
      <c r="C186" s="90">
        <v>19</v>
      </c>
      <c r="D186" s="90">
        <v>1</v>
      </c>
      <c r="E186" s="33" t="s">
        <v>503</v>
      </c>
      <c r="F186" s="33" t="s">
        <v>451</v>
      </c>
      <c r="G186" s="66" t="s">
        <v>869</v>
      </c>
      <c r="H186" s="66" t="s">
        <v>870</v>
      </c>
    </row>
    <row r="187" spans="1:8" ht="15.75" x14ac:dyDescent="0.25">
      <c r="A187" s="135" t="s">
        <v>859</v>
      </c>
      <c r="B187" s="89" t="s">
        <v>243</v>
      </c>
      <c r="C187" s="90">
        <v>14</v>
      </c>
      <c r="D187" s="90">
        <v>1</v>
      </c>
      <c r="E187" s="33" t="s">
        <v>477</v>
      </c>
      <c r="F187" s="33" t="s">
        <v>463</v>
      </c>
      <c r="G187" s="91" t="s">
        <v>871</v>
      </c>
      <c r="H187" s="91" t="s">
        <v>872</v>
      </c>
    </row>
    <row r="188" spans="1:8" ht="31.5" x14ac:dyDescent="0.3">
      <c r="A188" s="135" t="s">
        <v>859</v>
      </c>
      <c r="B188" s="89" t="s">
        <v>247</v>
      </c>
      <c r="C188" s="90">
        <v>5</v>
      </c>
      <c r="D188" s="90">
        <v>1</v>
      </c>
      <c r="E188" s="33" t="s">
        <v>544</v>
      </c>
      <c r="F188" s="33" t="s">
        <v>454</v>
      </c>
      <c r="G188" s="92" t="s">
        <v>873</v>
      </c>
      <c r="H188" s="91" t="s">
        <v>874</v>
      </c>
    </row>
    <row r="189" spans="1:8" ht="47.25" x14ac:dyDescent="0.25">
      <c r="A189" s="135" t="s">
        <v>859</v>
      </c>
      <c r="B189" s="89" t="s">
        <v>244</v>
      </c>
      <c r="C189" s="90">
        <v>5</v>
      </c>
      <c r="D189" s="90" t="s">
        <v>503</v>
      </c>
      <c r="E189" s="33" t="s">
        <v>454</v>
      </c>
      <c r="F189" s="33" t="s">
        <v>463</v>
      </c>
      <c r="G189" s="91" t="s">
        <v>875</v>
      </c>
      <c r="H189" s="91" t="s">
        <v>876</v>
      </c>
    </row>
    <row r="190" spans="1:8" ht="15.75" x14ac:dyDescent="0.25">
      <c r="A190" s="135" t="s">
        <v>859</v>
      </c>
      <c r="B190" s="89" t="s">
        <v>253</v>
      </c>
      <c r="C190" s="90">
        <v>9</v>
      </c>
      <c r="D190" s="90">
        <v>0.5</v>
      </c>
      <c r="E190" s="33" t="s">
        <v>822</v>
      </c>
      <c r="F190" s="33" t="s">
        <v>463</v>
      </c>
      <c r="G190" s="91" t="s">
        <v>877</v>
      </c>
      <c r="H190" s="91" t="s">
        <v>878</v>
      </c>
    </row>
    <row r="191" spans="1:8" ht="47.25" x14ac:dyDescent="0.25">
      <c r="A191" s="135" t="s">
        <v>859</v>
      </c>
      <c r="B191" s="89" t="s">
        <v>248</v>
      </c>
      <c r="C191" s="90">
        <v>12</v>
      </c>
      <c r="D191" s="90">
        <v>0.5</v>
      </c>
      <c r="E191" s="33" t="s">
        <v>477</v>
      </c>
      <c r="F191" s="33" t="s">
        <v>512</v>
      </c>
      <c r="G191" s="91" t="s">
        <v>879</v>
      </c>
      <c r="H191" s="91" t="s">
        <v>880</v>
      </c>
    </row>
    <row r="192" spans="1:8" ht="15.75" x14ac:dyDescent="0.25">
      <c r="A192" s="135" t="s">
        <v>859</v>
      </c>
      <c r="B192" s="84" t="s">
        <v>245</v>
      </c>
      <c r="C192" s="85">
        <v>7</v>
      </c>
      <c r="D192" s="85">
        <v>1</v>
      </c>
      <c r="E192" s="33" t="s">
        <v>544</v>
      </c>
      <c r="F192" s="33" t="s">
        <v>455</v>
      </c>
      <c r="G192" s="91" t="s">
        <v>881</v>
      </c>
      <c r="H192" s="91" t="s">
        <v>882</v>
      </c>
    </row>
    <row r="193" spans="1:8" ht="63.75" thickBot="1" x14ac:dyDescent="0.3">
      <c r="A193" s="136" t="s">
        <v>859</v>
      </c>
      <c r="B193" s="86" t="s">
        <v>249</v>
      </c>
      <c r="C193" s="87">
        <v>8</v>
      </c>
      <c r="D193" s="87">
        <v>0.5</v>
      </c>
      <c r="E193" s="93" t="s">
        <v>450</v>
      </c>
      <c r="F193" s="93" t="s">
        <v>512</v>
      </c>
      <c r="G193" s="72" t="s">
        <v>883</v>
      </c>
      <c r="H193" s="72" t="s">
        <v>884</v>
      </c>
    </row>
    <row r="194" spans="1:8" ht="15.75" x14ac:dyDescent="0.25">
      <c r="A194" s="134" t="s">
        <v>885</v>
      </c>
      <c r="B194" s="82" t="s">
        <v>255</v>
      </c>
      <c r="C194" s="83">
        <v>13</v>
      </c>
      <c r="D194" s="83">
        <v>0.5</v>
      </c>
      <c r="E194" s="88" t="s">
        <v>822</v>
      </c>
      <c r="F194" s="88" t="s">
        <v>455</v>
      </c>
      <c r="G194" s="63" t="s">
        <v>901</v>
      </c>
      <c r="H194" s="63" t="s">
        <v>902</v>
      </c>
    </row>
    <row r="195" spans="1:8" ht="78.75" x14ac:dyDescent="0.25">
      <c r="A195" s="135" t="s">
        <v>885</v>
      </c>
      <c r="B195" s="89" t="s">
        <v>262</v>
      </c>
      <c r="C195" s="90">
        <v>20</v>
      </c>
      <c r="D195" s="90" t="s">
        <v>503</v>
      </c>
      <c r="E195" s="33" t="s">
        <v>477</v>
      </c>
      <c r="F195" s="33" t="s">
        <v>454</v>
      </c>
      <c r="G195" s="66" t="s">
        <v>909</v>
      </c>
      <c r="H195" s="66" t="s">
        <v>910</v>
      </c>
    </row>
    <row r="196" spans="1:8" ht="47.25" x14ac:dyDescent="0.25">
      <c r="A196" s="135" t="s">
        <v>885</v>
      </c>
      <c r="B196" s="89" t="s">
        <v>267</v>
      </c>
      <c r="C196" s="90">
        <v>11</v>
      </c>
      <c r="D196" s="90">
        <v>1</v>
      </c>
      <c r="E196" s="33" t="s">
        <v>454</v>
      </c>
      <c r="F196" s="33" t="s">
        <v>454</v>
      </c>
      <c r="G196" s="66" t="s">
        <v>897</v>
      </c>
      <c r="H196" s="66" t="s">
        <v>898</v>
      </c>
    </row>
    <row r="197" spans="1:8" ht="47.25" x14ac:dyDescent="0.25">
      <c r="A197" s="135" t="s">
        <v>885</v>
      </c>
      <c r="B197" s="84" t="s">
        <v>256</v>
      </c>
      <c r="C197" s="85">
        <v>10</v>
      </c>
      <c r="D197" s="85" t="s">
        <v>503</v>
      </c>
      <c r="E197" s="33" t="s">
        <v>894</v>
      </c>
      <c r="F197" s="33" t="s">
        <v>454</v>
      </c>
      <c r="G197" s="66" t="s">
        <v>895</v>
      </c>
      <c r="H197" s="66" t="s">
        <v>896</v>
      </c>
    </row>
    <row r="198" spans="1:8" ht="31.5" x14ac:dyDescent="0.25">
      <c r="A198" s="135" t="s">
        <v>885</v>
      </c>
      <c r="B198" s="84" t="s">
        <v>257</v>
      </c>
      <c r="C198" s="85">
        <v>5</v>
      </c>
      <c r="D198" s="85" t="s">
        <v>503</v>
      </c>
      <c r="E198" s="33" t="s">
        <v>886</v>
      </c>
      <c r="F198" s="33" t="s">
        <v>454</v>
      </c>
      <c r="G198" s="66" t="s">
        <v>887</v>
      </c>
      <c r="H198" s="66" t="s">
        <v>888</v>
      </c>
    </row>
    <row r="199" spans="1:8" ht="78.75" x14ac:dyDescent="0.25">
      <c r="A199" s="135" t="s">
        <v>885</v>
      </c>
      <c r="B199" s="84" t="s">
        <v>263</v>
      </c>
      <c r="C199" s="85">
        <v>8</v>
      </c>
      <c r="D199" s="85">
        <v>0.5</v>
      </c>
      <c r="E199" s="33" t="s">
        <v>889</v>
      </c>
      <c r="F199" s="33" t="s">
        <v>463</v>
      </c>
      <c r="G199" s="91" t="s">
        <v>890</v>
      </c>
      <c r="H199" s="91" t="s">
        <v>891</v>
      </c>
    </row>
    <row r="200" spans="1:8" ht="47.25" x14ac:dyDescent="0.25">
      <c r="A200" s="135" t="s">
        <v>885</v>
      </c>
      <c r="B200" s="84" t="s">
        <v>268</v>
      </c>
      <c r="C200" s="85">
        <v>16</v>
      </c>
      <c r="D200" s="85" t="s">
        <v>565</v>
      </c>
      <c r="E200" s="33" t="s">
        <v>822</v>
      </c>
      <c r="F200" s="33" t="s">
        <v>455</v>
      </c>
      <c r="G200" s="91" t="s">
        <v>907</v>
      </c>
      <c r="H200" s="91" t="s">
        <v>908</v>
      </c>
    </row>
    <row r="201" spans="1:8" ht="47.25" x14ac:dyDescent="0.25">
      <c r="A201" s="135" t="s">
        <v>885</v>
      </c>
      <c r="B201" s="84" t="s">
        <v>264</v>
      </c>
      <c r="C201" s="85">
        <v>15</v>
      </c>
      <c r="D201" s="85" t="s">
        <v>503</v>
      </c>
      <c r="E201" s="33" t="s">
        <v>822</v>
      </c>
      <c r="F201" s="33" t="s">
        <v>463</v>
      </c>
      <c r="G201" s="91" t="s">
        <v>903</v>
      </c>
      <c r="H201" s="91" t="s">
        <v>904</v>
      </c>
    </row>
    <row r="202" spans="1:8" ht="47.25" x14ac:dyDescent="0.25">
      <c r="A202" s="135" t="s">
        <v>885</v>
      </c>
      <c r="B202" s="84" t="s">
        <v>265</v>
      </c>
      <c r="C202" s="85">
        <v>12</v>
      </c>
      <c r="D202" s="85" t="s">
        <v>503</v>
      </c>
      <c r="E202" s="33" t="s">
        <v>822</v>
      </c>
      <c r="F202" s="33" t="s">
        <v>463</v>
      </c>
      <c r="G202" s="91" t="s">
        <v>899</v>
      </c>
      <c r="H202" s="91" t="s">
        <v>900</v>
      </c>
    </row>
    <row r="203" spans="1:8" ht="31.5" x14ac:dyDescent="0.25">
      <c r="A203" s="135" t="s">
        <v>885</v>
      </c>
      <c r="B203" s="84" t="s">
        <v>258</v>
      </c>
      <c r="C203" s="85">
        <v>9</v>
      </c>
      <c r="D203" s="85">
        <v>0.5</v>
      </c>
      <c r="E203" s="33" t="s">
        <v>450</v>
      </c>
      <c r="F203" s="33" t="s">
        <v>459</v>
      </c>
      <c r="G203" s="91" t="s">
        <v>892</v>
      </c>
      <c r="H203" s="91" t="s">
        <v>893</v>
      </c>
    </row>
    <row r="204" spans="1:8" ht="63" x14ac:dyDescent="0.25">
      <c r="A204" s="135" t="s">
        <v>885</v>
      </c>
      <c r="B204" s="84" t="s">
        <v>259</v>
      </c>
      <c r="C204" s="85">
        <v>20</v>
      </c>
      <c r="D204" s="85">
        <v>1</v>
      </c>
      <c r="E204" s="33" t="s">
        <v>454</v>
      </c>
      <c r="F204" s="33" t="s">
        <v>470</v>
      </c>
      <c r="G204" s="91" t="s">
        <v>911</v>
      </c>
      <c r="H204" s="91" t="s">
        <v>912</v>
      </c>
    </row>
    <row r="205" spans="1:8" ht="79.5" thickBot="1" x14ac:dyDescent="0.3">
      <c r="A205" s="136" t="s">
        <v>885</v>
      </c>
      <c r="B205" s="86" t="s">
        <v>260</v>
      </c>
      <c r="C205" s="87">
        <v>15</v>
      </c>
      <c r="D205" s="87" t="s">
        <v>503</v>
      </c>
      <c r="E205" s="93" t="s">
        <v>822</v>
      </c>
      <c r="F205" s="93" t="s">
        <v>463</v>
      </c>
      <c r="G205" s="72" t="s">
        <v>905</v>
      </c>
      <c r="H205" s="72" t="s">
        <v>906</v>
      </c>
    </row>
    <row r="206" spans="1:8" ht="15.75" x14ac:dyDescent="0.25">
      <c r="A206" s="134" t="s">
        <v>913</v>
      </c>
      <c r="B206" s="82" t="s">
        <v>270</v>
      </c>
      <c r="C206" s="83">
        <v>15</v>
      </c>
      <c r="D206" s="83">
        <v>1</v>
      </c>
      <c r="E206" s="88" t="s">
        <v>450</v>
      </c>
      <c r="F206" s="88" t="s">
        <v>470</v>
      </c>
      <c r="G206" s="63" t="s">
        <v>929</v>
      </c>
      <c r="H206" s="63" t="s">
        <v>930</v>
      </c>
    </row>
    <row r="207" spans="1:8" ht="15.75" x14ac:dyDescent="0.25">
      <c r="A207" s="135" t="s">
        <v>913</v>
      </c>
      <c r="B207" s="89" t="s">
        <v>277</v>
      </c>
      <c r="C207" s="90">
        <v>10</v>
      </c>
      <c r="D207" s="90">
        <v>1</v>
      </c>
      <c r="E207" s="33" t="s">
        <v>450</v>
      </c>
      <c r="F207" s="33" t="s">
        <v>470</v>
      </c>
      <c r="G207" s="66" t="s">
        <v>923</v>
      </c>
      <c r="H207" s="66" t="s">
        <v>924</v>
      </c>
    </row>
    <row r="208" spans="1:8" ht="31.5" x14ac:dyDescent="0.25">
      <c r="A208" s="135" t="s">
        <v>913</v>
      </c>
      <c r="B208" s="84" t="s">
        <v>278</v>
      </c>
      <c r="C208" s="85">
        <v>20</v>
      </c>
      <c r="D208" s="85">
        <v>1.5</v>
      </c>
      <c r="E208" s="33" t="s">
        <v>503</v>
      </c>
      <c r="F208" s="33" t="s">
        <v>470</v>
      </c>
      <c r="G208" s="66" t="s">
        <v>935</v>
      </c>
      <c r="H208" s="66" t="s">
        <v>936</v>
      </c>
    </row>
    <row r="209" spans="1:8" ht="31.5" x14ac:dyDescent="0.25">
      <c r="A209" s="135" t="s">
        <v>913</v>
      </c>
      <c r="B209" s="84" t="s">
        <v>281</v>
      </c>
      <c r="C209" s="85">
        <v>6</v>
      </c>
      <c r="D209" s="85">
        <v>0.5</v>
      </c>
      <c r="E209" s="33" t="s">
        <v>916</v>
      </c>
      <c r="F209" s="33" t="s">
        <v>454</v>
      </c>
      <c r="G209" s="66" t="s">
        <v>917</v>
      </c>
      <c r="H209" s="66" t="s">
        <v>918</v>
      </c>
    </row>
    <row r="210" spans="1:8" ht="47.25" x14ac:dyDescent="0.25">
      <c r="A210" s="135" t="s">
        <v>913</v>
      </c>
      <c r="B210" s="84" t="s">
        <v>279</v>
      </c>
      <c r="C210" s="85">
        <v>7</v>
      </c>
      <c r="D210" s="85">
        <v>1</v>
      </c>
      <c r="E210" s="33" t="s">
        <v>477</v>
      </c>
      <c r="F210" s="33" t="s">
        <v>459</v>
      </c>
      <c r="G210" s="66" t="s">
        <v>919</v>
      </c>
      <c r="H210" s="66" t="s">
        <v>920</v>
      </c>
    </row>
    <row r="211" spans="1:8" ht="47.25" x14ac:dyDescent="0.25">
      <c r="A211" s="135" t="s">
        <v>913</v>
      </c>
      <c r="B211" s="84" t="s">
        <v>271</v>
      </c>
      <c r="C211" s="85">
        <v>7</v>
      </c>
      <c r="D211" s="85">
        <v>1</v>
      </c>
      <c r="E211" s="33" t="s">
        <v>477</v>
      </c>
      <c r="F211" s="33" t="s">
        <v>463</v>
      </c>
      <c r="G211" s="91" t="s">
        <v>921</v>
      </c>
      <c r="H211" s="91" t="s">
        <v>922</v>
      </c>
    </row>
    <row r="212" spans="1:8" ht="31.5" x14ac:dyDescent="0.25">
      <c r="A212" s="135" t="s">
        <v>913</v>
      </c>
      <c r="B212" s="84" t="s">
        <v>282</v>
      </c>
      <c r="C212" s="85">
        <v>17</v>
      </c>
      <c r="D212" s="85">
        <v>1</v>
      </c>
      <c r="E212" s="33" t="s">
        <v>450</v>
      </c>
      <c r="F212" s="33" t="s">
        <v>512</v>
      </c>
      <c r="G212" s="91" t="s">
        <v>933</v>
      </c>
      <c r="H212" s="91" t="s">
        <v>934</v>
      </c>
    </row>
    <row r="213" spans="1:8" ht="31.5" x14ac:dyDescent="0.25">
      <c r="A213" s="135" t="s">
        <v>913</v>
      </c>
      <c r="B213" s="84" t="s">
        <v>272</v>
      </c>
      <c r="C213" s="85">
        <v>14</v>
      </c>
      <c r="D213" s="85">
        <v>1</v>
      </c>
      <c r="E213" s="33" t="s">
        <v>503</v>
      </c>
      <c r="F213" s="33" t="s">
        <v>463</v>
      </c>
      <c r="G213" s="91" t="s">
        <v>927</v>
      </c>
      <c r="H213" s="91" t="s">
        <v>928</v>
      </c>
    </row>
    <row r="214" spans="1:8" ht="47.25" x14ac:dyDescent="0.25">
      <c r="A214" s="135" t="s">
        <v>913</v>
      </c>
      <c r="B214" s="84" t="s">
        <v>273</v>
      </c>
      <c r="C214" s="85">
        <v>16</v>
      </c>
      <c r="D214" s="85">
        <v>0.5</v>
      </c>
      <c r="E214" s="33" t="s">
        <v>450</v>
      </c>
      <c r="F214" s="33" t="s">
        <v>463</v>
      </c>
      <c r="G214" s="91" t="s">
        <v>931</v>
      </c>
      <c r="H214" s="91" t="s">
        <v>932</v>
      </c>
    </row>
    <row r="215" spans="1:8" ht="31.5" x14ac:dyDescent="0.25">
      <c r="A215" s="135" t="s">
        <v>913</v>
      </c>
      <c r="B215" s="84" t="s">
        <v>274</v>
      </c>
      <c r="C215" s="85">
        <v>5</v>
      </c>
      <c r="D215" s="85">
        <v>0.5</v>
      </c>
      <c r="E215" s="33" t="s">
        <v>503</v>
      </c>
      <c r="F215" s="33" t="s">
        <v>463</v>
      </c>
      <c r="G215" s="91" t="s">
        <v>914</v>
      </c>
      <c r="H215" s="91" t="s">
        <v>915</v>
      </c>
    </row>
    <row r="216" spans="1:8" ht="31.5" x14ac:dyDescent="0.25">
      <c r="A216" s="135" t="s">
        <v>913</v>
      </c>
      <c r="B216" s="84" t="s">
        <v>275</v>
      </c>
      <c r="C216" s="85">
        <v>20</v>
      </c>
      <c r="D216" s="85">
        <v>0.5</v>
      </c>
      <c r="E216" s="33" t="s">
        <v>822</v>
      </c>
      <c r="F216" s="33" t="s">
        <v>775</v>
      </c>
      <c r="G216" s="91" t="s">
        <v>937</v>
      </c>
      <c r="H216" s="91" t="s">
        <v>938</v>
      </c>
    </row>
    <row r="217" spans="1:8" ht="95.25" thickBot="1" x14ac:dyDescent="0.3">
      <c r="A217" s="136" t="s">
        <v>913</v>
      </c>
      <c r="B217" s="86" t="s">
        <v>283</v>
      </c>
      <c r="C217" s="87">
        <v>13</v>
      </c>
      <c r="D217" s="87">
        <v>2</v>
      </c>
      <c r="E217" s="93" t="s">
        <v>503</v>
      </c>
      <c r="F217" s="93" t="s">
        <v>463</v>
      </c>
      <c r="G217" s="72" t="s">
        <v>925</v>
      </c>
      <c r="H217" s="72" t="s">
        <v>926</v>
      </c>
    </row>
    <row r="218" spans="1:8" ht="47.25" x14ac:dyDescent="0.25">
      <c r="A218" s="134" t="s">
        <v>939</v>
      </c>
      <c r="B218" s="82" t="s">
        <v>292</v>
      </c>
      <c r="C218" s="83">
        <v>16</v>
      </c>
      <c r="D218" s="83" t="s">
        <v>503</v>
      </c>
      <c r="E218" s="88" t="s">
        <v>477</v>
      </c>
      <c r="F218" s="88" t="s">
        <v>463</v>
      </c>
      <c r="G218" s="63" t="s">
        <v>956</v>
      </c>
      <c r="H218" s="63" t="s">
        <v>957</v>
      </c>
    </row>
    <row r="219" spans="1:8" ht="31.5" x14ac:dyDescent="0.25">
      <c r="A219" s="135" t="s">
        <v>939</v>
      </c>
      <c r="B219" s="89" t="s">
        <v>285</v>
      </c>
      <c r="C219" s="90">
        <v>20</v>
      </c>
      <c r="D219" s="90">
        <v>1</v>
      </c>
      <c r="E219" s="33" t="s">
        <v>503</v>
      </c>
      <c r="F219" s="33" t="s">
        <v>470</v>
      </c>
      <c r="G219" s="66" t="s">
        <v>962</v>
      </c>
      <c r="H219" s="66" t="s">
        <v>963</v>
      </c>
    </row>
    <row r="220" spans="1:8" ht="63" x14ac:dyDescent="0.25">
      <c r="A220" s="135" t="s">
        <v>939</v>
      </c>
      <c r="B220" s="89" t="s">
        <v>293</v>
      </c>
      <c r="C220" s="90">
        <v>10</v>
      </c>
      <c r="D220" s="90" t="s">
        <v>503</v>
      </c>
      <c r="E220" s="33" t="s">
        <v>822</v>
      </c>
      <c r="F220" s="33" t="s">
        <v>463</v>
      </c>
      <c r="G220" s="66" t="s">
        <v>948</v>
      </c>
      <c r="H220" s="66" t="s">
        <v>949</v>
      </c>
    </row>
    <row r="221" spans="1:8" ht="63" x14ac:dyDescent="0.25">
      <c r="A221" s="135" t="s">
        <v>939</v>
      </c>
      <c r="B221" s="84" t="s">
        <v>286</v>
      </c>
      <c r="C221" s="85">
        <v>7</v>
      </c>
      <c r="D221" s="85">
        <v>1</v>
      </c>
      <c r="E221" s="33" t="s">
        <v>503</v>
      </c>
      <c r="F221" s="33" t="s">
        <v>455</v>
      </c>
      <c r="G221" s="66" t="s">
        <v>943</v>
      </c>
      <c r="H221" s="66" t="s">
        <v>944</v>
      </c>
    </row>
    <row r="222" spans="1:8" ht="47.25" x14ac:dyDescent="0.25">
      <c r="A222" s="135" t="s">
        <v>939</v>
      </c>
      <c r="B222" s="84" t="s">
        <v>287</v>
      </c>
      <c r="C222" s="85">
        <v>14</v>
      </c>
      <c r="D222" s="85">
        <v>1</v>
      </c>
      <c r="E222" s="33" t="s">
        <v>507</v>
      </c>
      <c r="F222" s="33" t="s">
        <v>470</v>
      </c>
      <c r="G222" s="66" t="s">
        <v>952</v>
      </c>
      <c r="H222" s="66" t="s">
        <v>953</v>
      </c>
    </row>
    <row r="223" spans="1:8" ht="47.25" x14ac:dyDescent="0.25">
      <c r="A223" s="135" t="s">
        <v>939</v>
      </c>
      <c r="B223" s="84" t="s">
        <v>294</v>
      </c>
      <c r="C223" s="85">
        <v>20</v>
      </c>
      <c r="D223" s="85">
        <v>0.5</v>
      </c>
      <c r="E223" s="33" t="s">
        <v>477</v>
      </c>
      <c r="F223" s="33" t="s">
        <v>463</v>
      </c>
      <c r="G223" s="91" t="s">
        <v>964</v>
      </c>
      <c r="H223" s="91" t="s">
        <v>965</v>
      </c>
    </row>
    <row r="224" spans="1:8" ht="47.25" x14ac:dyDescent="0.25">
      <c r="A224" s="135" t="s">
        <v>939</v>
      </c>
      <c r="B224" s="84" t="s">
        <v>940</v>
      </c>
      <c r="C224" s="85">
        <v>5</v>
      </c>
      <c r="D224" s="85">
        <v>1</v>
      </c>
      <c r="E224" s="33" t="s">
        <v>477</v>
      </c>
      <c r="F224" s="33" t="s">
        <v>463</v>
      </c>
      <c r="G224" s="91" t="s">
        <v>941</v>
      </c>
      <c r="H224" s="91" t="s">
        <v>942</v>
      </c>
    </row>
    <row r="225" spans="1:8" ht="31.5" x14ac:dyDescent="0.25">
      <c r="A225" s="135" t="s">
        <v>939</v>
      </c>
      <c r="B225" s="84" t="s">
        <v>295</v>
      </c>
      <c r="C225" s="85">
        <v>12</v>
      </c>
      <c r="D225" s="85">
        <v>1</v>
      </c>
      <c r="E225" s="33" t="s">
        <v>477</v>
      </c>
      <c r="F225" s="33" t="s">
        <v>463</v>
      </c>
      <c r="G225" s="91" t="s">
        <v>950</v>
      </c>
      <c r="H225" s="91" t="s">
        <v>951</v>
      </c>
    </row>
    <row r="226" spans="1:8" ht="47.25" x14ac:dyDescent="0.25">
      <c r="A226" s="135" t="s">
        <v>939</v>
      </c>
      <c r="B226" s="84" t="s">
        <v>289</v>
      </c>
      <c r="C226" s="85">
        <v>9</v>
      </c>
      <c r="D226" s="85">
        <v>0.5</v>
      </c>
      <c r="E226" s="33" t="s">
        <v>503</v>
      </c>
      <c r="F226" s="33" t="s">
        <v>945</v>
      </c>
      <c r="G226" s="91" t="s">
        <v>946</v>
      </c>
      <c r="H226" s="91" t="s">
        <v>947</v>
      </c>
    </row>
    <row r="227" spans="1:8" ht="31.5" x14ac:dyDescent="0.25">
      <c r="A227" s="135" t="s">
        <v>939</v>
      </c>
      <c r="B227" s="84" t="s">
        <v>290</v>
      </c>
      <c r="C227" s="85">
        <v>16</v>
      </c>
      <c r="D227" s="85">
        <v>2</v>
      </c>
      <c r="E227" s="33" t="s">
        <v>822</v>
      </c>
      <c r="F227" s="33" t="s">
        <v>459</v>
      </c>
      <c r="G227" s="91" t="s">
        <v>958</v>
      </c>
      <c r="H227" s="91" t="s">
        <v>959</v>
      </c>
    </row>
    <row r="228" spans="1:8" ht="31.5" x14ac:dyDescent="0.25">
      <c r="A228" s="135" t="s">
        <v>939</v>
      </c>
      <c r="B228" s="89" t="s">
        <v>297</v>
      </c>
      <c r="C228" s="90">
        <v>16</v>
      </c>
      <c r="D228" s="90">
        <v>1</v>
      </c>
      <c r="E228" s="33" t="s">
        <v>533</v>
      </c>
      <c r="F228" s="33" t="s">
        <v>459</v>
      </c>
      <c r="G228" s="91" t="s">
        <v>960</v>
      </c>
      <c r="H228" s="91" t="s">
        <v>961</v>
      </c>
    </row>
    <row r="229" spans="1:8" ht="48" thickBot="1" x14ac:dyDescent="0.3">
      <c r="A229" s="136" t="s">
        <v>939</v>
      </c>
      <c r="B229" s="86" t="s">
        <v>298</v>
      </c>
      <c r="C229" s="87">
        <v>14</v>
      </c>
      <c r="D229" s="87">
        <v>0.5</v>
      </c>
      <c r="E229" s="93" t="s">
        <v>533</v>
      </c>
      <c r="F229" s="93" t="s">
        <v>463</v>
      </c>
      <c r="G229" s="72" t="s">
        <v>954</v>
      </c>
      <c r="H229" s="72" t="s">
        <v>955</v>
      </c>
    </row>
    <row r="230" spans="1:8" ht="63" x14ac:dyDescent="0.25">
      <c r="A230" s="134" t="s">
        <v>966</v>
      </c>
      <c r="B230" s="73" t="s">
        <v>307</v>
      </c>
      <c r="C230" s="57">
        <v>20</v>
      </c>
      <c r="D230" s="57">
        <v>1</v>
      </c>
      <c r="E230" s="88" t="s">
        <v>477</v>
      </c>
      <c r="F230" s="88" t="s">
        <v>463</v>
      </c>
      <c r="G230" s="63" t="s">
        <v>988</v>
      </c>
      <c r="H230" s="63" t="s">
        <v>989</v>
      </c>
    </row>
    <row r="231" spans="1:8" ht="47.25" x14ac:dyDescent="0.25">
      <c r="A231" s="135" t="s">
        <v>966</v>
      </c>
      <c r="B231" s="74" t="s">
        <v>312</v>
      </c>
      <c r="C231" s="65">
        <v>15</v>
      </c>
      <c r="D231" s="65">
        <v>0.5</v>
      </c>
      <c r="E231" s="33" t="s">
        <v>981</v>
      </c>
      <c r="F231" s="33" t="s">
        <v>455</v>
      </c>
      <c r="G231" s="66" t="s">
        <v>982</v>
      </c>
      <c r="H231" s="66" t="s">
        <v>983</v>
      </c>
    </row>
    <row r="232" spans="1:8" ht="15.75" x14ac:dyDescent="0.25">
      <c r="A232" s="135" t="s">
        <v>966</v>
      </c>
      <c r="B232" s="74" t="s">
        <v>308</v>
      </c>
      <c r="C232" s="65">
        <v>8</v>
      </c>
      <c r="D232" s="65">
        <v>0.5</v>
      </c>
      <c r="E232" s="33" t="s">
        <v>503</v>
      </c>
      <c r="F232" s="33" t="s">
        <v>455</v>
      </c>
      <c r="G232" s="66" t="s">
        <v>973</v>
      </c>
      <c r="H232" s="66" t="s">
        <v>974</v>
      </c>
    </row>
    <row r="233" spans="1:8" ht="31.5" x14ac:dyDescent="0.25">
      <c r="A233" s="135" t="s">
        <v>966</v>
      </c>
      <c r="B233" s="74" t="s">
        <v>309</v>
      </c>
      <c r="C233" s="65">
        <v>12</v>
      </c>
      <c r="D233" s="65">
        <v>1</v>
      </c>
      <c r="E233" s="33" t="s">
        <v>533</v>
      </c>
      <c r="F233" s="33" t="s">
        <v>455</v>
      </c>
      <c r="G233" s="66" t="s">
        <v>977</v>
      </c>
      <c r="H233" s="66" t="s">
        <v>978</v>
      </c>
    </row>
    <row r="234" spans="1:8" ht="31.5" x14ac:dyDescent="0.25">
      <c r="A234" s="135" t="s">
        <v>966</v>
      </c>
      <c r="B234" s="89" t="s">
        <v>301</v>
      </c>
      <c r="C234" s="90">
        <v>20</v>
      </c>
      <c r="D234" s="90" t="s">
        <v>544</v>
      </c>
      <c r="E234" s="33" t="s">
        <v>822</v>
      </c>
      <c r="F234" s="33" t="s">
        <v>455</v>
      </c>
      <c r="G234" s="66" t="s">
        <v>990</v>
      </c>
      <c r="H234" s="66" t="s">
        <v>991</v>
      </c>
    </row>
    <row r="235" spans="1:8" ht="31.5" x14ac:dyDescent="0.25">
      <c r="A235" s="135" t="s">
        <v>966</v>
      </c>
      <c r="B235" s="84" t="s">
        <v>300</v>
      </c>
      <c r="C235" s="85">
        <v>6</v>
      </c>
      <c r="D235" s="85">
        <v>0.5</v>
      </c>
      <c r="E235" s="33" t="s">
        <v>822</v>
      </c>
      <c r="F235" s="33" t="s">
        <v>455</v>
      </c>
      <c r="G235" s="91" t="s">
        <v>971</v>
      </c>
      <c r="H235" s="91" t="s">
        <v>972</v>
      </c>
    </row>
    <row r="236" spans="1:8" ht="47.25" x14ac:dyDescent="0.25">
      <c r="A236" s="135" t="s">
        <v>966</v>
      </c>
      <c r="B236" s="84" t="s">
        <v>302</v>
      </c>
      <c r="C236" s="85">
        <v>11</v>
      </c>
      <c r="D236" s="85">
        <v>1.5</v>
      </c>
      <c r="E236" s="33" t="s">
        <v>822</v>
      </c>
      <c r="F236" s="33" t="s">
        <v>455</v>
      </c>
      <c r="G236" s="91" t="s">
        <v>975</v>
      </c>
      <c r="H236" s="91" t="s">
        <v>976</v>
      </c>
    </row>
    <row r="237" spans="1:8" ht="47.25" x14ac:dyDescent="0.25">
      <c r="A237" s="135" t="s">
        <v>966</v>
      </c>
      <c r="B237" s="84" t="s">
        <v>303</v>
      </c>
      <c r="C237" s="85">
        <v>4</v>
      </c>
      <c r="D237" s="85">
        <v>0.5</v>
      </c>
      <c r="E237" s="33" t="s">
        <v>822</v>
      </c>
      <c r="F237" s="33" t="s">
        <v>455</v>
      </c>
      <c r="G237" s="91" t="s">
        <v>967</v>
      </c>
      <c r="H237" s="91" t="s">
        <v>968</v>
      </c>
    </row>
    <row r="238" spans="1:8" ht="31.5" x14ac:dyDescent="0.25">
      <c r="A238" s="135" t="s">
        <v>966</v>
      </c>
      <c r="B238" s="84" t="s">
        <v>313</v>
      </c>
      <c r="C238" s="85">
        <v>18</v>
      </c>
      <c r="D238" s="85">
        <v>0.5</v>
      </c>
      <c r="E238" s="33" t="s">
        <v>822</v>
      </c>
      <c r="F238" s="33" t="s">
        <v>455</v>
      </c>
      <c r="G238" s="91" t="s">
        <v>986</v>
      </c>
      <c r="H238" s="91" t="s">
        <v>987</v>
      </c>
    </row>
    <row r="239" spans="1:8" ht="31.5" x14ac:dyDescent="0.25">
      <c r="A239" s="135" t="s">
        <v>966</v>
      </c>
      <c r="B239" s="84" t="s">
        <v>304</v>
      </c>
      <c r="C239" s="85">
        <v>14</v>
      </c>
      <c r="D239" s="85">
        <v>0.5</v>
      </c>
      <c r="E239" s="33" t="s">
        <v>503</v>
      </c>
      <c r="F239" s="33" t="s">
        <v>470</v>
      </c>
      <c r="G239" s="91" t="s">
        <v>979</v>
      </c>
      <c r="H239" s="91" t="s">
        <v>980</v>
      </c>
    </row>
    <row r="240" spans="1:8" ht="63" x14ac:dyDescent="0.25">
      <c r="A240" s="135" t="s">
        <v>966</v>
      </c>
      <c r="B240" s="84" t="s">
        <v>305</v>
      </c>
      <c r="C240" s="85">
        <v>16</v>
      </c>
      <c r="D240" s="85">
        <v>0.5</v>
      </c>
      <c r="E240" s="33" t="s">
        <v>822</v>
      </c>
      <c r="F240" s="33" t="s">
        <v>451</v>
      </c>
      <c r="G240" s="91" t="s">
        <v>984</v>
      </c>
      <c r="H240" s="91" t="s">
        <v>985</v>
      </c>
    </row>
    <row r="241" spans="1:8" ht="16.5" thickBot="1" x14ac:dyDescent="0.3">
      <c r="A241" s="136" t="s">
        <v>966</v>
      </c>
      <c r="B241" s="86" t="s">
        <v>310</v>
      </c>
      <c r="C241" s="87">
        <v>4</v>
      </c>
      <c r="D241" s="87" t="s">
        <v>503</v>
      </c>
      <c r="E241" s="93" t="s">
        <v>533</v>
      </c>
      <c r="F241" s="93" t="s">
        <v>455</v>
      </c>
      <c r="G241" s="72" t="s">
        <v>969</v>
      </c>
      <c r="H241" s="72" t="s">
        <v>970</v>
      </c>
    </row>
    <row r="242" spans="1:8" ht="31.5" x14ac:dyDescent="0.25">
      <c r="A242" s="134" t="s">
        <v>992</v>
      </c>
      <c r="B242" s="82" t="s">
        <v>315</v>
      </c>
      <c r="C242" s="83">
        <v>6</v>
      </c>
      <c r="D242" s="83">
        <v>1</v>
      </c>
      <c r="E242" s="88" t="s">
        <v>477</v>
      </c>
      <c r="F242" s="88" t="s">
        <v>463</v>
      </c>
      <c r="G242" s="63" t="s">
        <v>995</v>
      </c>
      <c r="H242" s="63" t="s">
        <v>996</v>
      </c>
    </row>
    <row r="243" spans="1:8" ht="15.75" x14ac:dyDescent="0.25">
      <c r="A243" s="135" t="s">
        <v>992</v>
      </c>
      <c r="B243" s="89" t="s">
        <v>326</v>
      </c>
      <c r="C243" s="90">
        <v>12</v>
      </c>
      <c r="D243" s="90">
        <v>1</v>
      </c>
      <c r="E243" s="33" t="s">
        <v>503</v>
      </c>
      <c r="F243" s="33" t="s">
        <v>463</v>
      </c>
      <c r="G243" s="66" t="s">
        <v>999</v>
      </c>
      <c r="H243" s="66" t="s">
        <v>1000</v>
      </c>
    </row>
    <row r="244" spans="1:8" ht="31.5" x14ac:dyDescent="0.25">
      <c r="A244" s="135" t="s">
        <v>992</v>
      </c>
      <c r="B244" s="89" t="s">
        <v>316</v>
      </c>
      <c r="C244" s="90">
        <v>14</v>
      </c>
      <c r="D244" s="90">
        <v>1</v>
      </c>
      <c r="E244" s="33" t="s">
        <v>503</v>
      </c>
      <c r="F244" s="33" t="s">
        <v>470</v>
      </c>
      <c r="G244" s="66" t="s">
        <v>1004</v>
      </c>
      <c r="H244" s="66" t="s">
        <v>1005</v>
      </c>
    </row>
    <row r="245" spans="1:8" ht="31.5" x14ac:dyDescent="0.25">
      <c r="A245" s="135" t="s">
        <v>992</v>
      </c>
      <c r="B245" s="84" t="s">
        <v>322</v>
      </c>
      <c r="C245" s="85">
        <v>16</v>
      </c>
      <c r="D245" s="85">
        <v>0.5</v>
      </c>
      <c r="E245" s="33" t="s">
        <v>822</v>
      </c>
      <c r="F245" s="33" t="s">
        <v>470</v>
      </c>
      <c r="G245" s="66" t="s">
        <v>1010</v>
      </c>
      <c r="H245" s="66" t="s">
        <v>1011</v>
      </c>
    </row>
    <row r="246" spans="1:8" ht="47.25" x14ac:dyDescent="0.25">
      <c r="A246" s="135" t="s">
        <v>992</v>
      </c>
      <c r="B246" s="84" t="s">
        <v>317</v>
      </c>
      <c r="C246" s="85">
        <v>14</v>
      </c>
      <c r="D246" s="85">
        <v>0.5</v>
      </c>
      <c r="E246" s="33" t="s">
        <v>822</v>
      </c>
      <c r="F246" s="33" t="s">
        <v>454</v>
      </c>
      <c r="G246" s="66" t="s">
        <v>1006</v>
      </c>
      <c r="H246" s="66" t="s">
        <v>1007</v>
      </c>
    </row>
    <row r="247" spans="1:8" ht="63" x14ac:dyDescent="0.25">
      <c r="A247" s="135" t="s">
        <v>992</v>
      </c>
      <c r="B247" s="84" t="s">
        <v>323</v>
      </c>
      <c r="C247" s="85">
        <v>20</v>
      </c>
      <c r="D247" s="85">
        <v>0.5</v>
      </c>
      <c r="E247" s="33" t="s">
        <v>822</v>
      </c>
      <c r="F247" s="33" t="s">
        <v>463</v>
      </c>
      <c r="G247" s="91" t="s">
        <v>1014</v>
      </c>
      <c r="H247" s="91" t="s">
        <v>1015</v>
      </c>
    </row>
    <row r="248" spans="1:8" ht="31.5" x14ac:dyDescent="0.25">
      <c r="A248" s="135" t="s">
        <v>992</v>
      </c>
      <c r="B248" s="84" t="s">
        <v>327</v>
      </c>
      <c r="C248" s="85">
        <v>15</v>
      </c>
      <c r="D248" s="85">
        <v>1</v>
      </c>
      <c r="E248" s="33" t="s">
        <v>503</v>
      </c>
      <c r="F248" s="33" t="s">
        <v>463</v>
      </c>
      <c r="G248" s="91" t="s">
        <v>1008</v>
      </c>
      <c r="H248" s="91" t="s">
        <v>1009</v>
      </c>
    </row>
    <row r="249" spans="1:8" ht="15.75" x14ac:dyDescent="0.25">
      <c r="A249" s="135" t="s">
        <v>992</v>
      </c>
      <c r="B249" s="84" t="s">
        <v>318</v>
      </c>
      <c r="C249" s="85">
        <v>12</v>
      </c>
      <c r="D249" s="85">
        <v>1.5</v>
      </c>
      <c r="E249" s="33" t="s">
        <v>822</v>
      </c>
      <c r="F249" s="33" t="s">
        <v>455</v>
      </c>
      <c r="G249" s="91" t="s">
        <v>1001</v>
      </c>
      <c r="H249" s="91" t="s">
        <v>1002</v>
      </c>
    </row>
    <row r="250" spans="1:8" ht="31.5" x14ac:dyDescent="0.25">
      <c r="A250" s="135" t="s">
        <v>992</v>
      </c>
      <c r="B250" s="84" t="s">
        <v>324</v>
      </c>
      <c r="C250" s="85">
        <v>5</v>
      </c>
      <c r="D250" s="85">
        <v>0.5</v>
      </c>
      <c r="E250" s="33" t="s">
        <v>503</v>
      </c>
      <c r="F250" s="33" t="s">
        <v>463</v>
      </c>
      <c r="G250" s="91" t="s">
        <v>993</v>
      </c>
      <c r="H250" s="91" t="s">
        <v>994</v>
      </c>
    </row>
    <row r="251" spans="1:8" ht="31.5" x14ac:dyDescent="0.25">
      <c r="A251" s="135" t="s">
        <v>992</v>
      </c>
      <c r="B251" s="84" t="s">
        <v>328</v>
      </c>
      <c r="C251" s="85">
        <v>13</v>
      </c>
      <c r="D251" s="85">
        <v>1.5</v>
      </c>
      <c r="E251" s="33" t="s">
        <v>503</v>
      </c>
      <c r="F251" s="33" t="s">
        <v>459</v>
      </c>
      <c r="G251" s="91" t="s">
        <v>964</v>
      </c>
      <c r="H251" s="91" t="s">
        <v>1003</v>
      </c>
    </row>
    <row r="252" spans="1:8" ht="15.75" x14ac:dyDescent="0.25">
      <c r="A252" s="135" t="s">
        <v>992</v>
      </c>
      <c r="B252" s="84" t="s">
        <v>319</v>
      </c>
      <c r="C252" s="85">
        <v>8</v>
      </c>
      <c r="D252" s="85">
        <v>0.5</v>
      </c>
      <c r="E252" s="33" t="s">
        <v>477</v>
      </c>
      <c r="F252" s="33" t="s">
        <v>455</v>
      </c>
      <c r="G252" s="91" t="s">
        <v>997</v>
      </c>
      <c r="H252" s="91" t="s">
        <v>998</v>
      </c>
    </row>
    <row r="253" spans="1:8" ht="32.25" thickBot="1" x14ac:dyDescent="0.3">
      <c r="A253" s="136" t="s">
        <v>992</v>
      </c>
      <c r="B253" s="86" t="s">
        <v>320</v>
      </c>
      <c r="C253" s="87">
        <v>16</v>
      </c>
      <c r="D253" s="87">
        <v>1</v>
      </c>
      <c r="E253" s="93" t="s">
        <v>503</v>
      </c>
      <c r="F253" s="93" t="s">
        <v>459</v>
      </c>
      <c r="G253" s="72" t="s">
        <v>1012</v>
      </c>
      <c r="H253" s="72" t="s">
        <v>1013</v>
      </c>
    </row>
    <row r="254" spans="1:8" ht="78.75" x14ac:dyDescent="0.25">
      <c r="A254" s="134" t="s">
        <v>1016</v>
      </c>
      <c r="B254" s="94" t="s">
        <v>330</v>
      </c>
      <c r="C254" s="83">
        <v>4</v>
      </c>
      <c r="D254" s="83">
        <v>1.5</v>
      </c>
      <c r="E254" s="88" t="s">
        <v>565</v>
      </c>
      <c r="F254" s="88" t="s">
        <v>459</v>
      </c>
      <c r="G254" s="63" t="s">
        <v>1017</v>
      </c>
      <c r="H254" s="63" t="s">
        <v>1018</v>
      </c>
    </row>
    <row r="255" spans="1:8" ht="47.25" x14ac:dyDescent="0.25">
      <c r="A255" s="135" t="s">
        <v>1016</v>
      </c>
      <c r="B255" s="95" t="s">
        <v>341</v>
      </c>
      <c r="C255" s="90">
        <v>10</v>
      </c>
      <c r="D255" s="90">
        <v>2</v>
      </c>
      <c r="E255" s="33" t="s">
        <v>836</v>
      </c>
      <c r="F255" s="33" t="s">
        <v>463</v>
      </c>
      <c r="G255" s="66" t="s">
        <v>881</v>
      </c>
      <c r="H255" s="66" t="s">
        <v>1023</v>
      </c>
    </row>
    <row r="256" spans="1:8" ht="15.75" x14ac:dyDescent="0.25">
      <c r="A256" s="135" t="s">
        <v>1016</v>
      </c>
      <c r="B256" s="95" t="s">
        <v>331</v>
      </c>
      <c r="C256" s="90">
        <v>14</v>
      </c>
      <c r="D256" s="90">
        <v>1</v>
      </c>
      <c r="E256" s="33" t="s">
        <v>477</v>
      </c>
      <c r="F256" s="33" t="s">
        <v>455</v>
      </c>
      <c r="G256" s="66" t="s">
        <v>1028</v>
      </c>
      <c r="H256" s="66" t="s">
        <v>1029</v>
      </c>
    </row>
    <row r="257" spans="1:8" ht="47.25" x14ac:dyDescent="0.25">
      <c r="A257" s="135" t="s">
        <v>1016</v>
      </c>
      <c r="B257" s="96" t="s">
        <v>337</v>
      </c>
      <c r="C257" s="85">
        <v>12</v>
      </c>
      <c r="D257" s="85">
        <v>1</v>
      </c>
      <c r="E257" s="33" t="s">
        <v>822</v>
      </c>
      <c r="F257" s="33" t="s">
        <v>451</v>
      </c>
      <c r="G257" s="66" t="s">
        <v>1026</v>
      </c>
      <c r="H257" s="66" t="s">
        <v>1027</v>
      </c>
    </row>
    <row r="258" spans="1:8" ht="47.25" x14ac:dyDescent="0.25">
      <c r="A258" s="135" t="s">
        <v>1016</v>
      </c>
      <c r="B258" s="96" t="s">
        <v>342</v>
      </c>
      <c r="C258" s="85">
        <v>26</v>
      </c>
      <c r="D258" s="85">
        <v>1</v>
      </c>
      <c r="E258" s="33" t="s">
        <v>822</v>
      </c>
      <c r="F258" s="33" t="s">
        <v>512</v>
      </c>
      <c r="G258" s="66" t="s">
        <v>1038</v>
      </c>
      <c r="H258" s="66" t="s">
        <v>1039</v>
      </c>
    </row>
    <row r="259" spans="1:8" ht="31.5" x14ac:dyDescent="0.25">
      <c r="A259" s="135" t="s">
        <v>1016</v>
      </c>
      <c r="B259" s="96" t="s">
        <v>332</v>
      </c>
      <c r="C259" s="85">
        <v>6</v>
      </c>
      <c r="D259" s="85">
        <v>0.5</v>
      </c>
      <c r="E259" s="33" t="s">
        <v>477</v>
      </c>
      <c r="F259" s="33" t="s">
        <v>463</v>
      </c>
      <c r="G259" s="91" t="s">
        <v>1019</v>
      </c>
      <c r="H259" s="91" t="s">
        <v>1020</v>
      </c>
    </row>
    <row r="260" spans="1:8" ht="15.75" x14ac:dyDescent="0.25">
      <c r="A260" s="135" t="s">
        <v>1016</v>
      </c>
      <c r="B260" s="96" t="s">
        <v>333</v>
      </c>
      <c r="C260" s="85">
        <v>15</v>
      </c>
      <c r="D260" s="85">
        <v>1</v>
      </c>
      <c r="E260" s="33" t="s">
        <v>503</v>
      </c>
      <c r="F260" s="33" t="s">
        <v>455</v>
      </c>
      <c r="G260" s="91" t="s">
        <v>1030</v>
      </c>
      <c r="H260" s="91" t="s">
        <v>1031</v>
      </c>
    </row>
    <row r="261" spans="1:8" ht="63" x14ac:dyDescent="0.25">
      <c r="A261" s="135" t="s">
        <v>1016</v>
      </c>
      <c r="B261" s="96" t="s">
        <v>338</v>
      </c>
      <c r="C261" s="85">
        <v>8</v>
      </c>
      <c r="D261" s="85">
        <v>1</v>
      </c>
      <c r="E261" s="33" t="s">
        <v>503</v>
      </c>
      <c r="F261" s="33" t="s">
        <v>451</v>
      </c>
      <c r="G261" s="91" t="s">
        <v>1021</v>
      </c>
      <c r="H261" s="91" t="s">
        <v>1022</v>
      </c>
    </row>
    <row r="262" spans="1:8" ht="31.5" x14ac:dyDescent="0.25">
      <c r="A262" s="135" t="s">
        <v>1016</v>
      </c>
      <c r="B262" s="96" t="s">
        <v>334</v>
      </c>
      <c r="C262" s="85">
        <v>10</v>
      </c>
      <c r="D262" s="85">
        <v>1</v>
      </c>
      <c r="E262" s="33" t="s">
        <v>503</v>
      </c>
      <c r="F262" s="33" t="s">
        <v>463</v>
      </c>
      <c r="G262" s="91" t="s">
        <v>1024</v>
      </c>
      <c r="H262" s="91" t="s">
        <v>1025</v>
      </c>
    </row>
    <row r="263" spans="1:8" ht="47.25" x14ac:dyDescent="0.25">
      <c r="A263" s="135" t="s">
        <v>1016</v>
      </c>
      <c r="B263" s="96" t="s">
        <v>339</v>
      </c>
      <c r="C263" s="85">
        <v>18</v>
      </c>
      <c r="D263" s="85" t="s">
        <v>503</v>
      </c>
      <c r="E263" s="33" t="s">
        <v>822</v>
      </c>
      <c r="F263" s="33" t="s">
        <v>463</v>
      </c>
      <c r="G263" s="91" t="s">
        <v>1034</v>
      </c>
      <c r="H263" s="91" t="s">
        <v>1035</v>
      </c>
    </row>
    <row r="264" spans="1:8" ht="47.25" x14ac:dyDescent="0.25">
      <c r="A264" s="135" t="s">
        <v>1016</v>
      </c>
      <c r="B264" s="96" t="s">
        <v>335</v>
      </c>
      <c r="C264" s="85">
        <v>15</v>
      </c>
      <c r="D264" s="85">
        <v>0.5</v>
      </c>
      <c r="E264" s="33" t="s">
        <v>916</v>
      </c>
      <c r="F264" s="33" t="s">
        <v>512</v>
      </c>
      <c r="G264" s="91" t="s">
        <v>1032</v>
      </c>
      <c r="H264" s="91" t="s">
        <v>1033</v>
      </c>
    </row>
    <row r="265" spans="1:8" ht="63.75" thickBot="1" x14ac:dyDescent="0.3">
      <c r="A265" s="136" t="s">
        <v>1016</v>
      </c>
      <c r="B265" s="97" t="s">
        <v>343</v>
      </c>
      <c r="C265" s="87">
        <v>19</v>
      </c>
      <c r="D265" s="87">
        <v>0.5</v>
      </c>
      <c r="E265" s="93" t="s">
        <v>503</v>
      </c>
      <c r="F265" s="93" t="s">
        <v>463</v>
      </c>
      <c r="G265" s="72" t="s">
        <v>1036</v>
      </c>
      <c r="H265" s="72" t="s">
        <v>1037</v>
      </c>
    </row>
    <row r="266" spans="1:8" ht="47.25" x14ac:dyDescent="0.25">
      <c r="A266" s="134" t="s">
        <v>1066</v>
      </c>
      <c r="B266" s="94" t="s">
        <v>360</v>
      </c>
      <c r="C266" s="83">
        <v>6</v>
      </c>
      <c r="D266" s="83">
        <v>0.5</v>
      </c>
      <c r="E266" s="88" t="s">
        <v>503</v>
      </c>
      <c r="F266" s="88" t="s">
        <v>459</v>
      </c>
      <c r="G266" s="63" t="s">
        <v>1067</v>
      </c>
      <c r="H266" s="63" t="s">
        <v>1068</v>
      </c>
    </row>
    <row r="267" spans="1:8" ht="31.5" x14ac:dyDescent="0.25">
      <c r="A267" s="135" t="s">
        <v>1066</v>
      </c>
      <c r="B267" s="95" t="s">
        <v>361</v>
      </c>
      <c r="C267" s="90">
        <v>14</v>
      </c>
      <c r="D267" s="90">
        <v>1</v>
      </c>
      <c r="E267" s="33" t="s">
        <v>477</v>
      </c>
      <c r="F267" s="33" t="s">
        <v>470</v>
      </c>
      <c r="G267" s="66" t="s">
        <v>1069</v>
      </c>
      <c r="H267" s="66" t="s">
        <v>1070</v>
      </c>
    </row>
    <row r="268" spans="1:8" ht="47.25" x14ac:dyDescent="0.25">
      <c r="A268" s="135" t="s">
        <v>1066</v>
      </c>
      <c r="B268" s="96" t="s">
        <v>362</v>
      </c>
      <c r="C268" s="85">
        <v>10</v>
      </c>
      <c r="D268" s="85">
        <v>0.5</v>
      </c>
      <c r="E268" s="33" t="s">
        <v>503</v>
      </c>
      <c r="F268" s="33" t="s">
        <v>463</v>
      </c>
      <c r="G268" s="66" t="s">
        <v>1071</v>
      </c>
      <c r="H268" s="66" t="s">
        <v>1072</v>
      </c>
    </row>
    <row r="269" spans="1:8" ht="78.75" x14ac:dyDescent="0.25">
      <c r="A269" s="135" t="s">
        <v>1066</v>
      </c>
      <c r="B269" s="96" t="s">
        <v>363</v>
      </c>
      <c r="C269" s="85">
        <v>18</v>
      </c>
      <c r="D269" s="85" t="s">
        <v>1051</v>
      </c>
      <c r="E269" s="33" t="s">
        <v>454</v>
      </c>
      <c r="F269" s="33" t="s">
        <v>459</v>
      </c>
      <c r="G269" s="66" t="s">
        <v>1073</v>
      </c>
      <c r="H269" s="66" t="s">
        <v>1074</v>
      </c>
    </row>
    <row r="270" spans="1:8" ht="31.5" x14ac:dyDescent="0.25">
      <c r="A270" s="135" t="s">
        <v>1066</v>
      </c>
      <c r="B270" s="96" t="s">
        <v>364</v>
      </c>
      <c r="C270" s="85">
        <v>13</v>
      </c>
      <c r="D270" s="85">
        <v>1</v>
      </c>
      <c r="E270" s="33" t="s">
        <v>1075</v>
      </c>
      <c r="F270" s="33" t="s">
        <v>463</v>
      </c>
      <c r="G270" s="66" t="s">
        <v>1076</v>
      </c>
      <c r="H270" s="66" t="s">
        <v>1077</v>
      </c>
    </row>
    <row r="271" spans="1:8" ht="31.5" x14ac:dyDescent="0.25">
      <c r="A271" s="135" t="s">
        <v>1066</v>
      </c>
      <c r="B271" s="96" t="s">
        <v>367</v>
      </c>
      <c r="C271" s="85">
        <v>15</v>
      </c>
      <c r="D271" s="85" t="s">
        <v>503</v>
      </c>
      <c r="E271" s="33" t="s">
        <v>477</v>
      </c>
      <c r="F271" s="33" t="s">
        <v>463</v>
      </c>
      <c r="G271" s="91" t="s">
        <v>1078</v>
      </c>
      <c r="H271" s="91" t="s">
        <v>1079</v>
      </c>
    </row>
    <row r="272" spans="1:8" ht="94.5" x14ac:dyDescent="0.25">
      <c r="A272" s="135" t="s">
        <v>1066</v>
      </c>
      <c r="B272" s="96" t="s">
        <v>368</v>
      </c>
      <c r="C272" s="85">
        <v>13</v>
      </c>
      <c r="D272" s="85">
        <v>2</v>
      </c>
      <c r="E272" s="33" t="s">
        <v>822</v>
      </c>
      <c r="F272" s="33" t="s">
        <v>454</v>
      </c>
      <c r="G272" s="91" t="s">
        <v>1080</v>
      </c>
      <c r="H272" s="91" t="s">
        <v>1081</v>
      </c>
    </row>
    <row r="273" spans="1:8" ht="78.75" x14ac:dyDescent="0.25">
      <c r="A273" s="135" t="s">
        <v>1066</v>
      </c>
      <c r="B273" s="96" t="s">
        <v>365</v>
      </c>
      <c r="C273" s="85">
        <v>17</v>
      </c>
      <c r="D273" s="85" t="s">
        <v>503</v>
      </c>
      <c r="E273" s="33" t="s">
        <v>981</v>
      </c>
      <c r="F273" s="33" t="s">
        <v>455</v>
      </c>
      <c r="G273" s="91" t="s">
        <v>1069</v>
      </c>
      <c r="H273" s="91" t="s">
        <v>1082</v>
      </c>
    </row>
    <row r="274" spans="1:8" ht="47.25" x14ac:dyDescent="0.25">
      <c r="A274" s="135" t="s">
        <v>1066</v>
      </c>
      <c r="B274" s="96" t="s">
        <v>369</v>
      </c>
      <c r="C274" s="85">
        <v>8</v>
      </c>
      <c r="D274" s="85" t="s">
        <v>503</v>
      </c>
      <c r="E274" s="33" t="s">
        <v>822</v>
      </c>
      <c r="F274" s="33" t="s">
        <v>463</v>
      </c>
      <c r="G274" s="91" t="s">
        <v>1083</v>
      </c>
      <c r="H274" s="91" t="s">
        <v>1084</v>
      </c>
    </row>
    <row r="275" spans="1:8" ht="31.5" x14ac:dyDescent="0.25">
      <c r="A275" s="135" t="s">
        <v>1066</v>
      </c>
      <c r="B275" s="96" t="s">
        <v>371</v>
      </c>
      <c r="C275" s="85">
        <v>17</v>
      </c>
      <c r="D275" s="85" t="s">
        <v>503</v>
      </c>
      <c r="E275" s="33" t="s">
        <v>477</v>
      </c>
      <c r="F275" s="33" t="s">
        <v>463</v>
      </c>
      <c r="G275" s="91" t="s">
        <v>1085</v>
      </c>
      <c r="H275" s="91" t="s">
        <v>1086</v>
      </c>
    </row>
    <row r="276" spans="1:8" ht="47.25" x14ac:dyDescent="0.25">
      <c r="A276" s="135" t="s">
        <v>1066</v>
      </c>
      <c r="B276" s="96" t="s">
        <v>372</v>
      </c>
      <c r="C276" s="85">
        <v>14</v>
      </c>
      <c r="D276" s="85">
        <v>1</v>
      </c>
      <c r="E276" s="33" t="s">
        <v>450</v>
      </c>
      <c r="F276" s="33" t="s">
        <v>463</v>
      </c>
      <c r="G276" s="91" t="s">
        <v>1087</v>
      </c>
      <c r="H276" s="91" t="s">
        <v>1088</v>
      </c>
    </row>
    <row r="277" spans="1:8" ht="63.75" thickBot="1" x14ac:dyDescent="0.3">
      <c r="A277" s="136" t="s">
        <v>1066</v>
      </c>
      <c r="B277" s="97" t="s">
        <v>373</v>
      </c>
      <c r="C277" s="87">
        <v>16</v>
      </c>
      <c r="D277" s="87">
        <v>0.5</v>
      </c>
      <c r="E277" s="93" t="s">
        <v>450</v>
      </c>
      <c r="F277" s="93" t="s">
        <v>463</v>
      </c>
      <c r="G277" s="72" t="s">
        <v>1089</v>
      </c>
      <c r="H277" s="72" t="s">
        <v>1090</v>
      </c>
    </row>
    <row r="278" spans="1:8" ht="31.5" x14ac:dyDescent="0.25">
      <c r="A278" s="134" t="s">
        <v>1040</v>
      </c>
      <c r="B278" s="82" t="s">
        <v>345</v>
      </c>
      <c r="C278" s="83">
        <v>18</v>
      </c>
      <c r="D278" s="83">
        <v>1.5</v>
      </c>
      <c r="E278" s="88" t="s">
        <v>503</v>
      </c>
      <c r="F278" s="88" t="s">
        <v>470</v>
      </c>
      <c r="G278" s="63" t="s">
        <v>1058</v>
      </c>
      <c r="H278" s="63" t="s">
        <v>1059</v>
      </c>
    </row>
    <row r="279" spans="1:8" ht="47.25" x14ac:dyDescent="0.25">
      <c r="A279" s="135" t="s">
        <v>1040</v>
      </c>
      <c r="B279" s="89" t="s">
        <v>346</v>
      </c>
      <c r="C279" s="90">
        <v>21</v>
      </c>
      <c r="D279" s="90">
        <v>2.5</v>
      </c>
      <c r="E279" s="33" t="s">
        <v>450</v>
      </c>
      <c r="F279" s="33" t="s">
        <v>459</v>
      </c>
      <c r="G279" s="66" t="s">
        <v>1062</v>
      </c>
      <c r="H279" s="66" t="s">
        <v>1063</v>
      </c>
    </row>
    <row r="280" spans="1:8" ht="47.25" x14ac:dyDescent="0.25">
      <c r="A280" s="135" t="s">
        <v>1040</v>
      </c>
      <c r="B280" s="84" t="s">
        <v>352</v>
      </c>
      <c r="C280" s="85">
        <v>15</v>
      </c>
      <c r="D280" s="85">
        <v>1.5</v>
      </c>
      <c r="E280" s="33" t="s">
        <v>544</v>
      </c>
      <c r="F280" s="33" t="s">
        <v>455</v>
      </c>
      <c r="G280" s="66" t="s">
        <v>1056</v>
      </c>
      <c r="H280" s="66" t="s">
        <v>1057</v>
      </c>
    </row>
    <row r="281" spans="1:8" ht="31.5" x14ac:dyDescent="0.25">
      <c r="A281" s="135" t="s">
        <v>1040</v>
      </c>
      <c r="B281" s="84" t="s">
        <v>347</v>
      </c>
      <c r="C281" s="85">
        <v>5</v>
      </c>
      <c r="D281" s="85">
        <v>0.5</v>
      </c>
      <c r="E281" s="33" t="s">
        <v>503</v>
      </c>
      <c r="F281" s="33" t="s">
        <v>463</v>
      </c>
      <c r="G281" s="66" t="s">
        <v>1041</v>
      </c>
      <c r="H281" s="66" t="s">
        <v>1042</v>
      </c>
    </row>
    <row r="282" spans="1:8" ht="47.25" x14ac:dyDescent="0.25">
      <c r="A282" s="135" t="s">
        <v>1040</v>
      </c>
      <c r="B282" s="84" t="s">
        <v>353</v>
      </c>
      <c r="C282" s="85">
        <v>7</v>
      </c>
      <c r="D282" s="85">
        <v>1</v>
      </c>
      <c r="E282" s="33" t="s">
        <v>477</v>
      </c>
      <c r="F282" s="33" t="s">
        <v>463</v>
      </c>
      <c r="G282" s="66" t="s">
        <v>1043</v>
      </c>
      <c r="H282" s="66" t="s">
        <v>1044</v>
      </c>
    </row>
    <row r="283" spans="1:8" ht="47.25" x14ac:dyDescent="0.25">
      <c r="A283" s="135" t="s">
        <v>1040</v>
      </c>
      <c r="B283" s="84" t="s">
        <v>354</v>
      </c>
      <c r="C283" s="85">
        <v>11</v>
      </c>
      <c r="D283" s="85">
        <v>0.5</v>
      </c>
      <c r="E283" s="33" t="s">
        <v>507</v>
      </c>
      <c r="F283" s="33" t="s">
        <v>470</v>
      </c>
      <c r="G283" s="91" t="s">
        <v>1049</v>
      </c>
      <c r="H283" s="91" t="s">
        <v>1050</v>
      </c>
    </row>
    <row r="284" spans="1:8" ht="31.5" x14ac:dyDescent="0.25">
      <c r="A284" s="135" t="s">
        <v>1040</v>
      </c>
      <c r="B284" s="84" t="s">
        <v>356</v>
      </c>
      <c r="C284" s="85">
        <v>11</v>
      </c>
      <c r="D284" s="85">
        <v>1</v>
      </c>
      <c r="E284" s="33" t="s">
        <v>1051</v>
      </c>
      <c r="F284" s="33" t="s">
        <v>470</v>
      </c>
      <c r="G284" s="91" t="s">
        <v>1052</v>
      </c>
      <c r="H284" s="91" t="s">
        <v>1053</v>
      </c>
    </row>
    <row r="285" spans="1:8" ht="47.25" x14ac:dyDescent="0.25">
      <c r="A285" s="135" t="s">
        <v>1040</v>
      </c>
      <c r="B285" s="84" t="s">
        <v>348</v>
      </c>
      <c r="C285" s="85">
        <v>9</v>
      </c>
      <c r="D285" s="85">
        <v>0.5</v>
      </c>
      <c r="E285" s="33" t="s">
        <v>822</v>
      </c>
      <c r="F285" s="33" t="s">
        <v>470</v>
      </c>
      <c r="G285" s="66" t="s">
        <v>1045</v>
      </c>
      <c r="H285" s="91" t="s">
        <v>1046</v>
      </c>
    </row>
    <row r="286" spans="1:8" ht="31.5" x14ac:dyDescent="0.25">
      <c r="A286" s="135" t="s">
        <v>1040</v>
      </c>
      <c r="B286" s="84" t="s">
        <v>357</v>
      </c>
      <c r="C286" s="85">
        <v>10</v>
      </c>
      <c r="D286" s="85">
        <v>0.5</v>
      </c>
      <c r="E286" s="33" t="s">
        <v>503</v>
      </c>
      <c r="F286" s="33" t="s">
        <v>463</v>
      </c>
      <c r="G286" s="91" t="s">
        <v>1047</v>
      </c>
      <c r="H286" s="91" t="s">
        <v>1048</v>
      </c>
    </row>
    <row r="287" spans="1:8" ht="31.5" x14ac:dyDescent="0.25">
      <c r="A287" s="135" t="s">
        <v>1040</v>
      </c>
      <c r="B287" s="84" t="s">
        <v>349</v>
      </c>
      <c r="C287" s="85">
        <v>13</v>
      </c>
      <c r="D287" s="85">
        <v>2</v>
      </c>
      <c r="E287" s="33" t="s">
        <v>981</v>
      </c>
      <c r="F287" s="33" t="s">
        <v>463</v>
      </c>
      <c r="G287" s="91" t="s">
        <v>1054</v>
      </c>
      <c r="H287" s="91" t="s">
        <v>1055</v>
      </c>
    </row>
    <row r="288" spans="1:8" ht="47.25" x14ac:dyDescent="0.25">
      <c r="A288" s="135" t="s">
        <v>1040</v>
      </c>
      <c r="B288" s="84" t="s">
        <v>358</v>
      </c>
      <c r="C288" s="85">
        <v>21</v>
      </c>
      <c r="D288" s="85">
        <v>1.5</v>
      </c>
      <c r="E288" s="33" t="s">
        <v>503</v>
      </c>
      <c r="F288" s="33" t="s">
        <v>512</v>
      </c>
      <c r="G288" s="91" t="s">
        <v>1064</v>
      </c>
      <c r="H288" s="91" t="s">
        <v>1065</v>
      </c>
    </row>
    <row r="289" spans="1:8" ht="48" thickBot="1" x14ac:dyDescent="0.3">
      <c r="A289" s="148" t="s">
        <v>1040</v>
      </c>
      <c r="B289" s="86" t="s">
        <v>350</v>
      </c>
      <c r="C289" s="87">
        <v>20</v>
      </c>
      <c r="D289" s="87">
        <v>0.5</v>
      </c>
      <c r="E289" s="93" t="s">
        <v>822</v>
      </c>
      <c r="F289" s="93" t="s">
        <v>451</v>
      </c>
      <c r="G289" s="72" t="s">
        <v>1060</v>
      </c>
      <c r="H289" s="72" t="s">
        <v>1061</v>
      </c>
    </row>
    <row r="290" spans="1:8" ht="16.5" thickBot="1" x14ac:dyDescent="0.3"/>
    <row r="291" spans="1:8" ht="16.5" thickBot="1" x14ac:dyDescent="0.3">
      <c r="A291" s="139" t="s">
        <v>11</v>
      </c>
      <c r="B291" s="152" t="s">
        <v>442</v>
      </c>
      <c r="C291" s="81" t="s">
        <v>443</v>
      </c>
      <c r="D291" s="81" t="s">
        <v>444</v>
      </c>
      <c r="E291" s="156" t="s">
        <v>445</v>
      </c>
      <c r="F291" s="156" t="s">
        <v>446</v>
      </c>
      <c r="G291" s="155" t="s">
        <v>447</v>
      </c>
      <c r="H291" s="155" t="s">
        <v>448</v>
      </c>
    </row>
    <row r="292" spans="1:8" ht="31.5" x14ac:dyDescent="0.25">
      <c r="A292" s="141" t="s">
        <v>1270</v>
      </c>
      <c r="B292" s="160" t="s">
        <v>1271</v>
      </c>
      <c r="C292" s="57">
        <v>6</v>
      </c>
      <c r="D292" s="57">
        <v>0.5</v>
      </c>
      <c r="E292" s="29" t="s">
        <v>450</v>
      </c>
      <c r="F292" s="29" t="s">
        <v>463</v>
      </c>
      <c r="G292" s="63" t="s">
        <v>1278</v>
      </c>
      <c r="H292" s="63" t="s">
        <v>1279</v>
      </c>
    </row>
    <row r="293" spans="1:8" ht="47.25" x14ac:dyDescent="0.25">
      <c r="A293" s="163" t="s">
        <v>1270</v>
      </c>
      <c r="B293" s="161" t="s">
        <v>1272</v>
      </c>
      <c r="C293" s="65">
        <v>4</v>
      </c>
      <c r="D293" s="65">
        <v>0.5</v>
      </c>
      <c r="E293" s="33" t="s">
        <v>454</v>
      </c>
      <c r="F293" s="33" t="s">
        <v>618</v>
      </c>
      <c r="G293" s="66" t="s">
        <v>1280</v>
      </c>
      <c r="H293" s="157" t="s">
        <v>1287</v>
      </c>
    </row>
    <row r="294" spans="1:8" ht="78.75" x14ac:dyDescent="0.25">
      <c r="A294" s="163" t="s">
        <v>1270</v>
      </c>
      <c r="B294" s="161" t="s">
        <v>1273</v>
      </c>
      <c r="C294" s="65">
        <v>4</v>
      </c>
      <c r="D294" s="65">
        <v>0.5</v>
      </c>
      <c r="E294" s="33" t="s">
        <v>1277</v>
      </c>
      <c r="F294" s="33" t="s">
        <v>455</v>
      </c>
      <c r="G294" s="157" t="s">
        <v>1281</v>
      </c>
      <c r="H294" s="158" t="s">
        <v>1282</v>
      </c>
    </row>
    <row r="295" spans="1:8" ht="78.75" x14ac:dyDescent="0.25">
      <c r="A295" s="163" t="s">
        <v>1270</v>
      </c>
      <c r="B295" s="161" t="s">
        <v>1274</v>
      </c>
      <c r="C295" s="65">
        <v>6</v>
      </c>
      <c r="D295" s="65">
        <v>1</v>
      </c>
      <c r="E295" s="33" t="s">
        <v>1113</v>
      </c>
      <c r="F295" s="33" t="s">
        <v>459</v>
      </c>
      <c r="G295" s="66" t="s">
        <v>1283</v>
      </c>
      <c r="H295" s="157" t="s">
        <v>1282</v>
      </c>
    </row>
    <row r="296" spans="1:8" ht="31.5" x14ac:dyDescent="0.25">
      <c r="A296" s="163" t="s">
        <v>1270</v>
      </c>
      <c r="B296" s="161" t="s">
        <v>1275</v>
      </c>
      <c r="C296" s="65">
        <v>3</v>
      </c>
      <c r="D296" s="65">
        <v>0.5</v>
      </c>
      <c r="E296" s="33" t="s">
        <v>1277</v>
      </c>
      <c r="F296" s="33" t="s">
        <v>618</v>
      </c>
      <c r="G296" s="66" t="s">
        <v>1284</v>
      </c>
      <c r="H296" s="157" t="s">
        <v>1286</v>
      </c>
    </row>
    <row r="297" spans="1:8" ht="32.25" thickBot="1" x14ac:dyDescent="0.3">
      <c r="A297" s="164" t="s">
        <v>1270</v>
      </c>
      <c r="B297" s="162" t="s">
        <v>1276</v>
      </c>
      <c r="C297" s="71">
        <v>6</v>
      </c>
      <c r="D297" s="71">
        <v>0.5</v>
      </c>
      <c r="E297" s="36" t="s">
        <v>533</v>
      </c>
      <c r="F297" s="36" t="s">
        <v>463</v>
      </c>
      <c r="G297" s="72" t="s">
        <v>1285</v>
      </c>
      <c r="H297" s="159" t="s">
        <v>1288</v>
      </c>
    </row>
    <row r="298" spans="1:8" ht="15.75" x14ac:dyDescent="0.25">
      <c r="A298" s="141" t="s">
        <v>1118</v>
      </c>
      <c r="B298" s="89" t="s">
        <v>390</v>
      </c>
      <c r="C298" s="90">
        <v>4</v>
      </c>
      <c r="D298" s="90">
        <v>0.5</v>
      </c>
      <c r="E298" s="88" t="s">
        <v>503</v>
      </c>
      <c r="F298" s="88" t="s">
        <v>455</v>
      </c>
      <c r="G298" s="108" t="s">
        <v>1121</v>
      </c>
      <c r="H298" s="108" t="s">
        <v>1122</v>
      </c>
    </row>
    <row r="299" spans="1:8" ht="31.5" x14ac:dyDescent="0.25">
      <c r="A299" s="135" t="s">
        <v>1118</v>
      </c>
      <c r="B299" s="84" t="s">
        <v>389</v>
      </c>
      <c r="C299" s="85">
        <v>3</v>
      </c>
      <c r="D299" s="85">
        <v>0.5</v>
      </c>
      <c r="E299" s="33" t="s">
        <v>822</v>
      </c>
      <c r="F299" s="33" t="s">
        <v>470</v>
      </c>
      <c r="G299" s="66" t="s">
        <v>1119</v>
      </c>
      <c r="H299" s="66" t="s">
        <v>1120</v>
      </c>
    </row>
    <row r="300" spans="1:8" ht="31.5" x14ac:dyDescent="0.25">
      <c r="A300" s="135" t="s">
        <v>1118</v>
      </c>
      <c r="B300" s="84" t="s">
        <v>394</v>
      </c>
      <c r="C300" s="85">
        <v>7</v>
      </c>
      <c r="D300" s="85">
        <v>1</v>
      </c>
      <c r="E300" s="33" t="s">
        <v>503</v>
      </c>
      <c r="F300" s="33" t="s">
        <v>455</v>
      </c>
      <c r="G300" s="66" t="s">
        <v>1129</v>
      </c>
      <c r="H300" s="66" t="s">
        <v>1130</v>
      </c>
    </row>
    <row r="301" spans="1:8" ht="15.75" x14ac:dyDescent="0.25">
      <c r="A301" s="135" t="s">
        <v>1118</v>
      </c>
      <c r="B301" s="84" t="s">
        <v>393</v>
      </c>
      <c r="C301" s="85">
        <v>6</v>
      </c>
      <c r="D301" s="85">
        <v>0.5</v>
      </c>
      <c r="E301" s="33" t="s">
        <v>503</v>
      </c>
      <c r="F301" s="33" t="s">
        <v>455</v>
      </c>
      <c r="G301" s="66" t="s">
        <v>1127</v>
      </c>
      <c r="H301" s="66" t="s">
        <v>1128</v>
      </c>
    </row>
    <row r="302" spans="1:8" ht="31.5" x14ac:dyDescent="0.25">
      <c r="A302" s="135" t="s">
        <v>1118</v>
      </c>
      <c r="B302" s="84" t="s">
        <v>392</v>
      </c>
      <c r="C302" s="85">
        <v>5</v>
      </c>
      <c r="D302" s="85">
        <v>0.5</v>
      </c>
      <c r="E302" s="33" t="s">
        <v>822</v>
      </c>
      <c r="F302" s="33" t="s">
        <v>455</v>
      </c>
      <c r="G302" s="66" t="s">
        <v>1125</v>
      </c>
      <c r="H302" s="66" t="s">
        <v>1126</v>
      </c>
    </row>
    <row r="303" spans="1:8" ht="32.25" thickBot="1" x14ac:dyDescent="0.3">
      <c r="A303" s="136" t="s">
        <v>1118</v>
      </c>
      <c r="B303" s="86" t="s">
        <v>391</v>
      </c>
      <c r="C303" s="87">
        <v>5</v>
      </c>
      <c r="D303" s="87">
        <v>0.5</v>
      </c>
      <c r="E303" s="36" t="s">
        <v>503</v>
      </c>
      <c r="F303" s="36" t="s">
        <v>455</v>
      </c>
      <c r="G303" s="72" t="s">
        <v>1123</v>
      </c>
      <c r="H303" s="72" t="s">
        <v>1124</v>
      </c>
    </row>
    <row r="304" spans="1:8" ht="15.75" x14ac:dyDescent="0.25">
      <c r="A304" s="134" t="s">
        <v>396</v>
      </c>
      <c r="B304" s="98" t="s">
        <v>397</v>
      </c>
      <c r="C304" s="29">
        <v>6</v>
      </c>
      <c r="D304" s="29">
        <v>0.5</v>
      </c>
      <c r="E304" s="88" t="s">
        <v>503</v>
      </c>
      <c r="F304" s="88" t="s">
        <v>455</v>
      </c>
      <c r="G304" s="63" t="s">
        <v>1131</v>
      </c>
      <c r="H304" s="63" t="s">
        <v>1132</v>
      </c>
    </row>
    <row r="305" spans="1:8" ht="16.5" thickBot="1" x14ac:dyDescent="0.3">
      <c r="A305" s="135" t="s">
        <v>396</v>
      </c>
      <c r="B305" s="149" t="s">
        <v>398</v>
      </c>
      <c r="C305" s="33">
        <v>5</v>
      </c>
      <c r="D305" s="33">
        <v>0.5</v>
      </c>
      <c r="E305" s="33" t="s">
        <v>503</v>
      </c>
      <c r="F305" s="33" t="s">
        <v>455</v>
      </c>
      <c r="G305" s="66" t="s">
        <v>1133</v>
      </c>
      <c r="H305" s="66" t="s">
        <v>1134</v>
      </c>
    </row>
    <row r="306" spans="1:8" ht="31.5" x14ac:dyDescent="0.25">
      <c r="A306" s="134" t="s">
        <v>399</v>
      </c>
      <c r="B306" s="149" t="s">
        <v>400</v>
      </c>
      <c r="C306" s="33">
        <v>5</v>
      </c>
      <c r="D306" s="33">
        <v>0.5</v>
      </c>
      <c r="E306" s="33" t="s">
        <v>503</v>
      </c>
      <c r="F306" s="33" t="s">
        <v>455</v>
      </c>
      <c r="G306" s="66" t="s">
        <v>1135</v>
      </c>
      <c r="H306" s="66" t="s">
        <v>1136</v>
      </c>
    </row>
    <row r="307" spans="1:8" ht="16.5" thickBot="1" x14ac:dyDescent="0.3">
      <c r="A307" s="136" t="s">
        <v>399</v>
      </c>
      <c r="B307" s="149" t="s">
        <v>401</v>
      </c>
      <c r="C307" s="33">
        <v>4</v>
      </c>
      <c r="D307" s="33">
        <v>0.5</v>
      </c>
      <c r="E307" s="33" t="s">
        <v>503</v>
      </c>
      <c r="F307" s="33" t="s">
        <v>455</v>
      </c>
      <c r="G307" s="66" t="s">
        <v>1137</v>
      </c>
      <c r="H307" s="66" t="s">
        <v>1138</v>
      </c>
    </row>
    <row r="308" spans="1:8" ht="31.5" x14ac:dyDescent="0.25">
      <c r="A308" s="134" t="s">
        <v>402</v>
      </c>
      <c r="B308" s="149" t="s">
        <v>403</v>
      </c>
      <c r="C308" s="33">
        <v>5</v>
      </c>
      <c r="D308" s="33">
        <v>0.5</v>
      </c>
      <c r="E308" s="33" t="s">
        <v>1075</v>
      </c>
      <c r="F308" s="33" t="s">
        <v>455</v>
      </c>
      <c r="G308" s="66" t="s">
        <v>1139</v>
      </c>
      <c r="H308" s="66" t="s">
        <v>1140</v>
      </c>
    </row>
    <row r="309" spans="1:8" ht="32.25" thickBot="1" x14ac:dyDescent="0.3">
      <c r="A309" s="136" t="s">
        <v>402</v>
      </c>
      <c r="B309" s="99" t="s">
        <v>404</v>
      </c>
      <c r="C309" s="36">
        <v>4</v>
      </c>
      <c r="D309" s="36">
        <v>0.5</v>
      </c>
      <c r="E309" s="36" t="s">
        <v>507</v>
      </c>
      <c r="F309" s="36" t="s">
        <v>455</v>
      </c>
      <c r="G309" s="72" t="s">
        <v>1141</v>
      </c>
      <c r="H309" s="72" t="s">
        <v>1142</v>
      </c>
    </row>
    <row r="310" spans="1:8" ht="94.5" x14ac:dyDescent="0.25">
      <c r="A310" s="141" t="s">
        <v>381</v>
      </c>
      <c r="B310" s="82" t="s">
        <v>385</v>
      </c>
      <c r="C310" s="83">
        <v>6</v>
      </c>
      <c r="D310" s="83">
        <v>1</v>
      </c>
      <c r="E310" s="88" t="s">
        <v>544</v>
      </c>
      <c r="F310" s="88" t="s">
        <v>1097</v>
      </c>
      <c r="G310" s="63" t="s">
        <v>1098</v>
      </c>
      <c r="H310" s="63" t="s">
        <v>1099</v>
      </c>
    </row>
    <row r="311" spans="1:8" ht="31.5" x14ac:dyDescent="0.25">
      <c r="A311" s="135" t="s">
        <v>381</v>
      </c>
      <c r="B311" s="84" t="s">
        <v>386</v>
      </c>
      <c r="C311" s="85">
        <v>6</v>
      </c>
      <c r="D311" s="85">
        <v>0.5</v>
      </c>
      <c r="E311" s="33" t="s">
        <v>822</v>
      </c>
      <c r="F311" s="33" t="s">
        <v>587</v>
      </c>
      <c r="G311" s="66" t="s">
        <v>1100</v>
      </c>
      <c r="H311" s="66" t="s">
        <v>1101</v>
      </c>
    </row>
    <row r="312" spans="1:8" ht="31.5" x14ac:dyDescent="0.25">
      <c r="A312" s="135" t="s">
        <v>381</v>
      </c>
      <c r="B312" s="84" t="s">
        <v>382</v>
      </c>
      <c r="C312" s="85">
        <v>3</v>
      </c>
      <c r="D312" s="85">
        <v>0.5</v>
      </c>
      <c r="E312" s="33" t="s">
        <v>454</v>
      </c>
      <c r="F312" s="33" t="s">
        <v>463</v>
      </c>
      <c r="G312" s="66" t="s">
        <v>1091</v>
      </c>
      <c r="H312" s="66" t="s">
        <v>1092</v>
      </c>
    </row>
    <row r="313" spans="1:8" ht="31.5" x14ac:dyDescent="0.25">
      <c r="A313" s="135" t="s">
        <v>381</v>
      </c>
      <c r="B313" s="84" t="s">
        <v>384</v>
      </c>
      <c r="C313" s="85">
        <v>4</v>
      </c>
      <c r="D313" s="85">
        <v>0.5</v>
      </c>
      <c r="E313" s="33" t="s">
        <v>822</v>
      </c>
      <c r="F313" s="33" t="s">
        <v>470</v>
      </c>
      <c r="G313" s="66" t="s">
        <v>1095</v>
      </c>
      <c r="H313" s="66" t="s">
        <v>1096</v>
      </c>
    </row>
    <row r="314" spans="1:8" ht="31.5" x14ac:dyDescent="0.25">
      <c r="A314" s="135" t="s">
        <v>381</v>
      </c>
      <c r="B314" s="84" t="s">
        <v>387</v>
      </c>
      <c r="C314" s="85">
        <v>6</v>
      </c>
      <c r="D314" s="85">
        <v>0.5</v>
      </c>
      <c r="E314" s="33" t="s">
        <v>1277</v>
      </c>
      <c r="F314" s="33" t="s">
        <v>455</v>
      </c>
      <c r="G314" s="66" t="s">
        <v>1102</v>
      </c>
      <c r="H314" s="66" t="s">
        <v>1103</v>
      </c>
    </row>
    <row r="315" spans="1:8" ht="32.25" thickBot="1" x14ac:dyDescent="0.3">
      <c r="A315" s="136" t="s">
        <v>381</v>
      </c>
      <c r="B315" s="86" t="s">
        <v>383</v>
      </c>
      <c r="C315" s="87">
        <v>4</v>
      </c>
      <c r="D315" s="87">
        <v>0.5</v>
      </c>
      <c r="E315" s="36" t="s">
        <v>916</v>
      </c>
      <c r="F315" s="36" t="s">
        <v>463</v>
      </c>
      <c r="G315" s="72" t="s">
        <v>1093</v>
      </c>
      <c r="H315" s="72" t="s">
        <v>1094</v>
      </c>
    </row>
    <row r="316" spans="1:8" ht="31.5" x14ac:dyDescent="0.25">
      <c r="A316" s="134" t="s">
        <v>405</v>
      </c>
      <c r="B316" s="98" t="s">
        <v>406</v>
      </c>
      <c r="C316" s="29">
        <v>5</v>
      </c>
      <c r="D316" s="29">
        <v>0.5</v>
      </c>
      <c r="E316" s="88" t="s">
        <v>1075</v>
      </c>
      <c r="F316" s="88" t="s">
        <v>455</v>
      </c>
      <c r="G316" s="63" t="s">
        <v>1143</v>
      </c>
      <c r="H316" s="63" t="s">
        <v>1144</v>
      </c>
    </row>
    <row r="317" spans="1:8" ht="16.5" thickBot="1" x14ac:dyDescent="0.3">
      <c r="A317" s="136" t="s">
        <v>405</v>
      </c>
      <c r="B317" s="99" t="s">
        <v>407</v>
      </c>
      <c r="C317" s="36">
        <v>5</v>
      </c>
      <c r="D317" s="36">
        <v>0.5</v>
      </c>
      <c r="E317" s="36" t="s">
        <v>503</v>
      </c>
      <c r="F317" s="36" t="s">
        <v>455</v>
      </c>
      <c r="G317" s="72" t="s">
        <v>1145</v>
      </c>
      <c r="H317" s="72" t="s">
        <v>1146</v>
      </c>
    </row>
    <row r="318" spans="1:8" ht="47.25" x14ac:dyDescent="0.25">
      <c r="A318" s="134" t="s">
        <v>408</v>
      </c>
      <c r="B318" s="98" t="s">
        <v>409</v>
      </c>
      <c r="C318" s="29">
        <v>5</v>
      </c>
      <c r="D318" s="29">
        <v>0.5</v>
      </c>
      <c r="E318" s="88" t="s">
        <v>822</v>
      </c>
      <c r="F318" s="88" t="s">
        <v>455</v>
      </c>
      <c r="G318" s="63" t="s">
        <v>1147</v>
      </c>
      <c r="H318" s="63" t="s">
        <v>1148</v>
      </c>
    </row>
    <row r="319" spans="1:8" ht="32.25" thickBot="1" x14ac:dyDescent="0.3">
      <c r="A319" s="136" t="s">
        <v>408</v>
      </c>
      <c r="B319" s="99" t="s">
        <v>410</v>
      </c>
      <c r="C319" s="36">
        <v>3</v>
      </c>
      <c r="D319" s="36">
        <v>1</v>
      </c>
      <c r="E319" s="36" t="s">
        <v>822</v>
      </c>
      <c r="F319" s="36" t="s">
        <v>455</v>
      </c>
      <c r="G319" s="72" t="s">
        <v>1149</v>
      </c>
      <c r="H319" s="72" t="s">
        <v>1150</v>
      </c>
    </row>
    <row r="320" spans="1:8" ht="31.5" x14ac:dyDescent="0.25">
      <c r="A320" s="134" t="s">
        <v>411</v>
      </c>
      <c r="B320" s="98" t="s">
        <v>412</v>
      </c>
      <c r="C320" s="29">
        <v>4</v>
      </c>
      <c r="D320" s="29">
        <v>0.5</v>
      </c>
      <c r="E320" s="33" t="s">
        <v>503</v>
      </c>
      <c r="F320" s="88" t="s">
        <v>455</v>
      </c>
      <c r="G320" s="63" t="s">
        <v>1151</v>
      </c>
      <c r="H320" s="63" t="s">
        <v>1152</v>
      </c>
    </row>
    <row r="321" spans="1:12" ht="48" thickBot="1" x14ac:dyDescent="0.3">
      <c r="A321" s="136" t="s">
        <v>411</v>
      </c>
      <c r="B321" s="99" t="s">
        <v>413</v>
      </c>
      <c r="C321" s="36">
        <v>7</v>
      </c>
      <c r="D321" s="36">
        <v>1</v>
      </c>
      <c r="E321" s="36" t="s">
        <v>503</v>
      </c>
      <c r="F321" s="36" t="s">
        <v>470</v>
      </c>
      <c r="G321" s="72" t="s">
        <v>1153</v>
      </c>
      <c r="H321" s="72" t="s">
        <v>1154</v>
      </c>
    </row>
    <row r="322" spans="1:12" ht="31.5" x14ac:dyDescent="0.25">
      <c r="A322" s="134" t="s">
        <v>414</v>
      </c>
      <c r="B322" s="98" t="s">
        <v>416</v>
      </c>
      <c r="C322" s="29">
        <v>6</v>
      </c>
      <c r="D322" s="29">
        <v>0.5</v>
      </c>
      <c r="E322" s="33" t="s">
        <v>1075</v>
      </c>
      <c r="F322" s="88" t="s">
        <v>455</v>
      </c>
      <c r="G322" s="63" t="s">
        <v>1157</v>
      </c>
      <c r="H322" s="63" t="s">
        <v>1158</v>
      </c>
    </row>
    <row r="323" spans="1:12" ht="16.5" thickBot="1" x14ac:dyDescent="0.3">
      <c r="A323" s="136" t="s">
        <v>414</v>
      </c>
      <c r="B323" s="99" t="s">
        <v>415</v>
      </c>
      <c r="C323" s="36">
        <v>5</v>
      </c>
      <c r="D323" s="36">
        <v>0.5</v>
      </c>
      <c r="E323" s="36" t="s">
        <v>503</v>
      </c>
      <c r="F323" s="36" t="s">
        <v>455</v>
      </c>
      <c r="G323" s="72" t="s">
        <v>1155</v>
      </c>
      <c r="H323" s="72" t="s">
        <v>1156</v>
      </c>
    </row>
    <row r="324" spans="1:12" ht="47.25" x14ac:dyDescent="0.25">
      <c r="A324" s="134" t="s">
        <v>417</v>
      </c>
      <c r="B324" s="98" t="s">
        <v>418</v>
      </c>
      <c r="C324" s="29">
        <v>6</v>
      </c>
      <c r="D324" s="29">
        <v>0.5</v>
      </c>
      <c r="E324" s="88" t="s">
        <v>454</v>
      </c>
      <c r="F324" s="88" t="s">
        <v>455</v>
      </c>
      <c r="G324" s="63" t="s">
        <v>1159</v>
      </c>
      <c r="H324" s="63" t="s">
        <v>1160</v>
      </c>
    </row>
    <row r="325" spans="1:12" ht="32.25" thickBot="1" x14ac:dyDescent="0.3">
      <c r="A325" s="136" t="s">
        <v>417</v>
      </c>
      <c r="B325" s="99" t="s">
        <v>419</v>
      </c>
      <c r="C325" s="36">
        <v>6</v>
      </c>
      <c r="D325" s="36">
        <v>0.5</v>
      </c>
      <c r="E325" s="36" t="s">
        <v>503</v>
      </c>
      <c r="F325" s="36" t="s">
        <v>455</v>
      </c>
      <c r="G325" s="72" t="s">
        <v>1161</v>
      </c>
      <c r="H325" s="72" t="s">
        <v>1162</v>
      </c>
    </row>
    <row r="326" spans="1:12" ht="31.5" x14ac:dyDescent="0.25">
      <c r="A326" s="134" t="s">
        <v>420</v>
      </c>
      <c r="B326" s="98" t="s">
        <v>421</v>
      </c>
      <c r="C326" s="29">
        <v>6</v>
      </c>
      <c r="D326" s="29">
        <v>1</v>
      </c>
      <c r="E326" s="88" t="s">
        <v>1075</v>
      </c>
      <c r="F326" s="88" t="s">
        <v>455</v>
      </c>
      <c r="G326" s="63" t="s">
        <v>1163</v>
      </c>
      <c r="H326" s="63" t="s">
        <v>1164</v>
      </c>
    </row>
    <row r="327" spans="1:12" ht="48" thickBot="1" x14ac:dyDescent="0.3">
      <c r="A327" s="136" t="s">
        <v>420</v>
      </c>
      <c r="B327" s="99" t="s">
        <v>422</v>
      </c>
      <c r="C327" s="36">
        <v>3</v>
      </c>
      <c r="D327" s="36">
        <v>0.5</v>
      </c>
      <c r="E327" s="36" t="s">
        <v>503</v>
      </c>
      <c r="F327" s="36" t="s">
        <v>470</v>
      </c>
      <c r="G327" s="72" t="s">
        <v>1165</v>
      </c>
      <c r="H327" s="72" t="s">
        <v>1166</v>
      </c>
    </row>
    <row r="328" spans="1:12" ht="15.75" x14ac:dyDescent="0.25">
      <c r="A328" s="134" t="s">
        <v>1104</v>
      </c>
      <c r="B328" s="82" t="s">
        <v>380</v>
      </c>
      <c r="C328" s="83">
        <v>6</v>
      </c>
      <c r="D328" s="83">
        <v>0.5</v>
      </c>
      <c r="E328" s="88" t="s">
        <v>450</v>
      </c>
      <c r="F328" s="88" t="s">
        <v>455</v>
      </c>
      <c r="G328" s="63" t="s">
        <v>1116</v>
      </c>
      <c r="H328" s="63" t="s">
        <v>1117</v>
      </c>
    </row>
    <row r="329" spans="1:12" ht="63.75" thickBot="1" x14ac:dyDescent="0.3">
      <c r="A329" s="135" t="s">
        <v>1104</v>
      </c>
      <c r="B329" s="86" t="s">
        <v>376</v>
      </c>
      <c r="C329" s="87">
        <v>3</v>
      </c>
      <c r="D329" s="87">
        <v>0.5</v>
      </c>
      <c r="E329" s="36" t="s">
        <v>454</v>
      </c>
      <c r="F329" s="36" t="s">
        <v>463</v>
      </c>
      <c r="G329" s="72" t="s">
        <v>1107</v>
      </c>
      <c r="H329" s="72" t="s">
        <v>1108</v>
      </c>
    </row>
    <row r="330" spans="1:12" ht="63" x14ac:dyDescent="0.25">
      <c r="A330" s="135" t="s">
        <v>1104</v>
      </c>
      <c r="B330" s="82" t="s">
        <v>379</v>
      </c>
      <c r="C330" s="83">
        <v>5</v>
      </c>
      <c r="D330" s="83">
        <v>1.5</v>
      </c>
      <c r="E330" s="88" t="s">
        <v>1113</v>
      </c>
      <c r="F330" s="88" t="s">
        <v>455</v>
      </c>
      <c r="G330" s="63" t="s">
        <v>1114</v>
      </c>
      <c r="H330" s="63" t="s">
        <v>1115</v>
      </c>
    </row>
    <row r="331" spans="1:12" ht="32.25" thickBot="1" x14ac:dyDescent="0.3">
      <c r="A331" s="135" t="s">
        <v>1104</v>
      </c>
      <c r="B331" s="86" t="s">
        <v>375</v>
      </c>
      <c r="C331" s="87">
        <v>3</v>
      </c>
      <c r="D331" s="87">
        <v>1</v>
      </c>
      <c r="E331" s="36" t="s">
        <v>544</v>
      </c>
      <c r="F331" s="36" t="s">
        <v>463</v>
      </c>
      <c r="G331" s="72" t="s">
        <v>1105</v>
      </c>
      <c r="H331" s="72" t="s">
        <v>1106</v>
      </c>
    </row>
    <row r="332" spans="1:12" ht="31.5" x14ac:dyDescent="0.25">
      <c r="A332" s="135" t="s">
        <v>1104</v>
      </c>
      <c r="B332" s="82" t="s">
        <v>377</v>
      </c>
      <c r="C332" s="83">
        <v>4</v>
      </c>
      <c r="D332" s="83">
        <v>0.5</v>
      </c>
      <c r="E332" s="29" t="s">
        <v>822</v>
      </c>
      <c r="F332" s="88" t="s">
        <v>463</v>
      </c>
      <c r="G332" s="63" t="s">
        <v>1109</v>
      </c>
      <c r="H332" s="63" t="s">
        <v>1110</v>
      </c>
      <c r="K332" s="100"/>
      <c r="L332" s="100"/>
    </row>
    <row r="333" spans="1:12" ht="32.25" thickBot="1" x14ac:dyDescent="0.3">
      <c r="A333" s="148" t="s">
        <v>1104</v>
      </c>
      <c r="B333" s="86" t="s">
        <v>378</v>
      </c>
      <c r="C333" s="87">
        <v>4</v>
      </c>
      <c r="D333" s="87">
        <v>1.5</v>
      </c>
      <c r="E333" s="93" t="s">
        <v>544</v>
      </c>
      <c r="F333" s="36" t="s">
        <v>463</v>
      </c>
      <c r="G333" s="72" t="s">
        <v>1111</v>
      </c>
      <c r="H333" s="72" t="s">
        <v>1112</v>
      </c>
      <c r="K333" s="100"/>
      <c r="L333" s="100"/>
    </row>
    <row r="334" spans="1:12" ht="16.5" thickBot="1" x14ac:dyDescent="0.3">
      <c r="F334" s="101"/>
      <c r="K334" s="100"/>
      <c r="L334" s="100"/>
    </row>
    <row r="335" spans="1:12" ht="16.5" thickBot="1" x14ac:dyDescent="0.3">
      <c r="A335" s="139" t="s">
        <v>1167</v>
      </c>
      <c r="B335" s="81" t="s">
        <v>442</v>
      </c>
      <c r="C335" s="81" t="s">
        <v>443</v>
      </c>
      <c r="D335" s="81" t="s">
        <v>444</v>
      </c>
      <c r="E335" s="59" t="s">
        <v>445</v>
      </c>
      <c r="F335" s="59" t="s">
        <v>446</v>
      </c>
      <c r="G335" s="60" t="s">
        <v>447</v>
      </c>
      <c r="H335" s="60" t="s">
        <v>448</v>
      </c>
      <c r="K335" s="100"/>
      <c r="L335" s="100"/>
    </row>
    <row r="336" spans="1:12" ht="79.5" thickBot="1" x14ac:dyDescent="0.3">
      <c r="A336" s="150" t="s">
        <v>1167</v>
      </c>
      <c r="B336" s="102" t="s">
        <v>1168</v>
      </c>
      <c r="C336" s="103">
        <v>8</v>
      </c>
      <c r="D336" s="104" t="s">
        <v>503</v>
      </c>
      <c r="E336" s="29" t="s">
        <v>454</v>
      </c>
      <c r="F336" s="29" t="s">
        <v>455</v>
      </c>
      <c r="G336" s="63" t="s">
        <v>1169</v>
      </c>
      <c r="H336" s="63" t="s">
        <v>1170</v>
      </c>
      <c r="K336" s="100"/>
      <c r="L336" s="100"/>
    </row>
    <row r="337" spans="1:12" ht="32.25" thickBot="1" x14ac:dyDescent="0.3">
      <c r="A337" s="151" t="s">
        <v>1167</v>
      </c>
      <c r="B337" s="105" t="s">
        <v>1171</v>
      </c>
      <c r="C337" s="106">
        <v>10</v>
      </c>
      <c r="D337" s="107" t="s">
        <v>1172</v>
      </c>
      <c r="E337" s="107" t="s">
        <v>1173</v>
      </c>
      <c r="F337" s="88" t="s">
        <v>455</v>
      </c>
      <c r="G337" s="108" t="s">
        <v>1174</v>
      </c>
      <c r="H337" s="108" t="s">
        <v>1175</v>
      </c>
      <c r="K337" s="100"/>
      <c r="L337" s="100"/>
    </row>
    <row r="338" spans="1:12" ht="48" thickBot="1" x14ac:dyDescent="0.3">
      <c r="A338" s="151" t="s">
        <v>1167</v>
      </c>
      <c r="B338" s="105" t="s">
        <v>1176</v>
      </c>
      <c r="C338" s="106">
        <v>6</v>
      </c>
      <c r="D338" s="107" t="s">
        <v>1177</v>
      </c>
      <c r="E338" s="33" t="s">
        <v>772</v>
      </c>
      <c r="F338" s="88" t="s">
        <v>455</v>
      </c>
      <c r="G338" s="108" t="s">
        <v>1178</v>
      </c>
      <c r="H338" s="108" t="s">
        <v>1179</v>
      </c>
      <c r="K338" s="100"/>
      <c r="L338" s="100"/>
    </row>
    <row r="339" spans="1:12" ht="63.75" thickBot="1" x14ac:dyDescent="0.3">
      <c r="A339" s="151" t="s">
        <v>1167</v>
      </c>
      <c r="B339" s="105" t="s">
        <v>1180</v>
      </c>
      <c r="C339" s="106">
        <v>5</v>
      </c>
      <c r="D339" s="107" t="s">
        <v>1177</v>
      </c>
      <c r="E339" s="88" t="s">
        <v>503</v>
      </c>
      <c r="F339" s="88" t="s">
        <v>463</v>
      </c>
      <c r="G339" s="108" t="s">
        <v>1181</v>
      </c>
      <c r="H339" s="108" t="s">
        <v>1182</v>
      </c>
      <c r="K339" s="100"/>
      <c r="L339" s="100"/>
    </row>
    <row r="340" spans="1:12" ht="32.25" thickBot="1" x14ac:dyDescent="0.3">
      <c r="A340" s="151" t="s">
        <v>1167</v>
      </c>
      <c r="B340" s="105" t="s">
        <v>1183</v>
      </c>
      <c r="C340" s="106">
        <v>8</v>
      </c>
      <c r="D340" s="107" t="s">
        <v>1177</v>
      </c>
      <c r="E340" s="88" t="s">
        <v>1075</v>
      </c>
      <c r="F340" s="88" t="s">
        <v>455</v>
      </c>
      <c r="G340" s="108" t="s">
        <v>1184</v>
      </c>
      <c r="H340" s="108" t="s">
        <v>1185</v>
      </c>
      <c r="K340" s="100"/>
      <c r="L340" s="100"/>
    </row>
    <row r="341" spans="1:12" ht="95.25" thickBot="1" x14ac:dyDescent="0.3">
      <c r="A341" s="151" t="s">
        <v>1167</v>
      </c>
      <c r="B341" s="105" t="s">
        <v>1186</v>
      </c>
      <c r="C341" s="106">
        <v>13</v>
      </c>
      <c r="D341" s="107" t="s">
        <v>1172</v>
      </c>
      <c r="E341" s="88" t="s">
        <v>822</v>
      </c>
      <c r="F341" s="88" t="s">
        <v>459</v>
      </c>
      <c r="G341" s="108" t="s">
        <v>1187</v>
      </c>
      <c r="H341" s="108" t="s">
        <v>1188</v>
      </c>
      <c r="K341" s="100"/>
      <c r="L341" s="100"/>
    </row>
    <row r="342" spans="1:12" ht="48" thickBot="1" x14ac:dyDescent="0.3">
      <c r="A342" s="151" t="s">
        <v>1167</v>
      </c>
      <c r="B342" s="105" t="s">
        <v>1189</v>
      </c>
      <c r="C342" s="106">
        <v>8</v>
      </c>
      <c r="D342" s="107" t="s">
        <v>1190</v>
      </c>
      <c r="E342" s="88" t="s">
        <v>454</v>
      </c>
      <c r="F342" s="88" t="s">
        <v>455</v>
      </c>
      <c r="G342" s="108" t="s">
        <v>1191</v>
      </c>
      <c r="H342" s="108" t="s">
        <v>1192</v>
      </c>
      <c r="K342" s="100"/>
      <c r="L342" s="100"/>
    </row>
    <row r="343" spans="1:12" ht="48" thickBot="1" x14ac:dyDescent="0.3">
      <c r="A343" s="151" t="s">
        <v>1167</v>
      </c>
      <c r="B343" s="105" t="s">
        <v>1193</v>
      </c>
      <c r="C343" s="106">
        <v>4</v>
      </c>
      <c r="D343" s="107" t="s">
        <v>1177</v>
      </c>
      <c r="E343" s="88" t="s">
        <v>454</v>
      </c>
      <c r="F343" s="88" t="s">
        <v>455</v>
      </c>
      <c r="G343" s="108" t="s">
        <v>1194</v>
      </c>
      <c r="H343" s="108" t="s">
        <v>1195</v>
      </c>
      <c r="K343" s="100"/>
      <c r="L343" s="100"/>
    </row>
    <row r="344" spans="1:12" ht="48" thickBot="1" x14ac:dyDescent="0.3">
      <c r="A344" s="151" t="s">
        <v>1167</v>
      </c>
      <c r="B344" s="105" t="s">
        <v>1357</v>
      </c>
      <c r="C344" s="106">
        <v>10</v>
      </c>
      <c r="D344" s="107" t="s">
        <v>1172</v>
      </c>
      <c r="E344" s="88" t="s">
        <v>1173</v>
      </c>
      <c r="F344" s="88" t="s">
        <v>455</v>
      </c>
      <c r="G344" s="108" t="s">
        <v>1358</v>
      </c>
      <c r="H344" s="108" t="s">
        <v>1359</v>
      </c>
      <c r="K344" s="100"/>
      <c r="L344" s="100"/>
    </row>
    <row r="345" spans="1:12" ht="63.75" thickBot="1" x14ac:dyDescent="0.3">
      <c r="A345" s="151" t="s">
        <v>1167</v>
      </c>
      <c r="B345" s="105" t="s">
        <v>1196</v>
      </c>
      <c r="C345" s="106">
        <v>18</v>
      </c>
      <c r="D345" s="107" t="s">
        <v>1172</v>
      </c>
      <c r="E345" s="88" t="s">
        <v>477</v>
      </c>
      <c r="F345" s="88" t="s">
        <v>459</v>
      </c>
      <c r="G345" s="108" t="s">
        <v>1197</v>
      </c>
      <c r="H345" s="108" t="s">
        <v>1198</v>
      </c>
      <c r="K345" s="100"/>
      <c r="L345" s="100"/>
    </row>
    <row r="346" spans="1:12" ht="63.75" thickBot="1" x14ac:dyDescent="0.3">
      <c r="A346" s="151" t="s">
        <v>1167</v>
      </c>
      <c r="B346" s="109" t="s">
        <v>1199</v>
      </c>
      <c r="C346" s="110">
        <v>4</v>
      </c>
      <c r="D346" s="111" t="s">
        <v>1177</v>
      </c>
      <c r="E346" s="33" t="s">
        <v>822</v>
      </c>
      <c r="F346" s="33" t="s">
        <v>454</v>
      </c>
      <c r="G346" s="66" t="s">
        <v>1200</v>
      </c>
      <c r="H346" s="66" t="s">
        <v>1201</v>
      </c>
      <c r="K346" s="100"/>
      <c r="L346" s="100"/>
    </row>
    <row r="347" spans="1:12" ht="32.25" thickBot="1" x14ac:dyDescent="0.3">
      <c r="A347" s="151" t="s">
        <v>1167</v>
      </c>
      <c r="B347" s="109" t="s">
        <v>1202</v>
      </c>
      <c r="C347" s="110">
        <v>11</v>
      </c>
      <c r="D347" s="111" t="s">
        <v>1172</v>
      </c>
      <c r="E347" s="33" t="s">
        <v>822</v>
      </c>
      <c r="F347" s="33" t="s">
        <v>463</v>
      </c>
      <c r="G347" s="66" t="s">
        <v>1203</v>
      </c>
      <c r="H347" s="66" t="s">
        <v>1204</v>
      </c>
      <c r="K347" s="100"/>
      <c r="L347" s="100"/>
    </row>
    <row r="348" spans="1:12" ht="48" thickBot="1" x14ac:dyDescent="0.3">
      <c r="A348" s="151" t="s">
        <v>1167</v>
      </c>
      <c r="B348" s="109" t="s">
        <v>1205</v>
      </c>
      <c r="C348" s="110">
        <v>12</v>
      </c>
      <c r="D348" s="111" t="s">
        <v>1172</v>
      </c>
      <c r="E348" s="33" t="s">
        <v>450</v>
      </c>
      <c r="F348" s="33" t="s">
        <v>463</v>
      </c>
      <c r="G348" s="66" t="s">
        <v>1206</v>
      </c>
      <c r="H348" s="66" t="s">
        <v>1207</v>
      </c>
      <c r="K348" s="100"/>
      <c r="L348" s="100"/>
    </row>
    <row r="349" spans="1:12" ht="32.25" thickBot="1" x14ac:dyDescent="0.3">
      <c r="A349" s="151" t="s">
        <v>1167</v>
      </c>
      <c r="B349" s="109" t="s">
        <v>1208</v>
      </c>
      <c r="C349" s="110">
        <v>13</v>
      </c>
      <c r="D349" s="111" t="s">
        <v>1172</v>
      </c>
      <c r="E349" s="33" t="s">
        <v>1173</v>
      </c>
      <c r="F349" s="33" t="s">
        <v>454</v>
      </c>
      <c r="G349" s="66" t="s">
        <v>1209</v>
      </c>
      <c r="H349" s="66" t="s">
        <v>1210</v>
      </c>
      <c r="K349" s="100"/>
      <c r="L349" s="100"/>
    </row>
    <row r="350" spans="1:12" ht="48" thickBot="1" x14ac:dyDescent="0.3">
      <c r="A350" s="151" t="s">
        <v>1167</v>
      </c>
      <c r="B350" s="109" t="s">
        <v>1360</v>
      </c>
      <c r="C350" s="110">
        <v>14</v>
      </c>
      <c r="D350" s="111" t="s">
        <v>1172</v>
      </c>
      <c r="E350" s="33" t="s">
        <v>822</v>
      </c>
      <c r="F350" s="33" t="s">
        <v>459</v>
      </c>
      <c r="G350" s="66" t="s">
        <v>1361</v>
      </c>
      <c r="H350" s="66" t="s">
        <v>1362</v>
      </c>
      <c r="K350" s="100"/>
      <c r="L350" s="100"/>
    </row>
    <row r="351" spans="1:12" ht="32.25" thickBot="1" x14ac:dyDescent="0.3">
      <c r="A351" s="151" t="s">
        <v>1167</v>
      </c>
      <c r="B351" s="109" t="s">
        <v>1211</v>
      </c>
      <c r="C351" s="110">
        <v>10</v>
      </c>
      <c r="D351" s="111" t="s">
        <v>1177</v>
      </c>
      <c r="E351" s="33" t="s">
        <v>450</v>
      </c>
      <c r="F351" s="33" t="s">
        <v>470</v>
      </c>
      <c r="G351" s="66" t="s">
        <v>1212</v>
      </c>
      <c r="H351" s="66" t="s">
        <v>1213</v>
      </c>
      <c r="K351" s="100"/>
      <c r="L351" s="100"/>
    </row>
    <row r="352" spans="1:12" ht="48" thickBot="1" x14ac:dyDescent="0.3">
      <c r="A352" s="151" t="s">
        <v>1167</v>
      </c>
      <c r="B352" s="109" t="s">
        <v>1214</v>
      </c>
      <c r="C352" s="110">
        <v>7</v>
      </c>
      <c r="D352" s="111" t="s">
        <v>503</v>
      </c>
      <c r="E352" s="33" t="s">
        <v>1215</v>
      </c>
      <c r="F352" s="33" t="s">
        <v>945</v>
      </c>
      <c r="G352" s="66" t="s">
        <v>1216</v>
      </c>
      <c r="H352" s="66" t="s">
        <v>1217</v>
      </c>
      <c r="K352" s="100"/>
      <c r="L352" s="100"/>
    </row>
    <row r="353" spans="1:8" ht="63.75" thickBot="1" x14ac:dyDescent="0.3">
      <c r="A353" s="151" t="s">
        <v>1167</v>
      </c>
      <c r="B353" s="112" t="s">
        <v>1218</v>
      </c>
      <c r="C353" s="113">
        <v>11</v>
      </c>
      <c r="D353" s="114" t="s">
        <v>503</v>
      </c>
      <c r="E353" s="36" t="s">
        <v>454</v>
      </c>
      <c r="F353" s="36" t="s">
        <v>455</v>
      </c>
      <c r="G353" s="72" t="s">
        <v>1219</v>
      </c>
      <c r="H353" s="72" t="s">
        <v>1220</v>
      </c>
    </row>
    <row r="354" spans="1:8" ht="16.5" thickBot="1" x14ac:dyDescent="0.3"/>
    <row r="355" spans="1:8" ht="16.5" thickBot="1" x14ac:dyDescent="0.3">
      <c r="A355" s="139" t="s">
        <v>1221</v>
      </c>
      <c r="B355" s="152" t="s">
        <v>442</v>
      </c>
      <c r="C355" s="81" t="s">
        <v>443</v>
      </c>
      <c r="D355" s="81" t="s">
        <v>444</v>
      </c>
      <c r="E355" s="59" t="s">
        <v>445</v>
      </c>
      <c r="F355" s="59" t="s">
        <v>446</v>
      </c>
      <c r="G355" s="60" t="s">
        <v>447</v>
      </c>
      <c r="H355" s="60" t="s">
        <v>448</v>
      </c>
    </row>
    <row r="356" spans="1:8" ht="31.5" x14ac:dyDescent="0.25">
      <c r="A356" s="199" t="s">
        <v>1245</v>
      </c>
      <c r="B356" s="82" t="s">
        <v>439</v>
      </c>
      <c r="C356" s="83">
        <v>22</v>
      </c>
      <c r="D356" s="83">
        <v>2</v>
      </c>
      <c r="E356" s="29" t="s">
        <v>1236</v>
      </c>
      <c r="F356" s="29" t="s">
        <v>470</v>
      </c>
      <c r="G356" s="63" t="s">
        <v>1261</v>
      </c>
      <c r="H356" s="63" t="s">
        <v>1262</v>
      </c>
    </row>
    <row r="357" spans="1:8" ht="63" x14ac:dyDescent="0.25">
      <c r="A357" s="132" t="s">
        <v>1245</v>
      </c>
      <c r="B357" s="166" t="s">
        <v>437</v>
      </c>
      <c r="C357" s="90">
        <v>15</v>
      </c>
      <c r="D357" s="90">
        <v>1</v>
      </c>
      <c r="E357" s="88" t="s">
        <v>916</v>
      </c>
      <c r="F357" s="88" t="s">
        <v>454</v>
      </c>
      <c r="G357" s="108" t="s">
        <v>1255</v>
      </c>
      <c r="H357" s="108" t="s">
        <v>1256</v>
      </c>
    </row>
    <row r="358" spans="1:8" ht="47.25" x14ac:dyDescent="0.25">
      <c r="A358" s="132" t="s">
        <v>1245</v>
      </c>
      <c r="B358" s="166" t="s">
        <v>441</v>
      </c>
      <c r="C358" s="90">
        <v>26</v>
      </c>
      <c r="D358" s="90">
        <v>1</v>
      </c>
      <c r="E358" s="88" t="s">
        <v>822</v>
      </c>
      <c r="F358" s="88" t="s">
        <v>451</v>
      </c>
      <c r="G358" s="108" t="s">
        <v>1265</v>
      </c>
      <c r="H358" s="108" t="s">
        <v>1266</v>
      </c>
    </row>
    <row r="359" spans="1:8" ht="31.5" x14ac:dyDescent="0.25">
      <c r="A359" s="132" t="s">
        <v>1245</v>
      </c>
      <c r="B359" s="166" t="s">
        <v>438</v>
      </c>
      <c r="C359" s="90">
        <v>19</v>
      </c>
      <c r="D359" s="90">
        <v>1</v>
      </c>
      <c r="E359" s="88" t="s">
        <v>503</v>
      </c>
      <c r="F359" s="88" t="s">
        <v>463</v>
      </c>
      <c r="G359" s="108" t="s">
        <v>1259</v>
      </c>
      <c r="H359" s="108" t="s">
        <v>1260</v>
      </c>
    </row>
    <row r="360" spans="1:8" ht="94.5" x14ac:dyDescent="0.25">
      <c r="A360" s="132" t="s">
        <v>1245</v>
      </c>
      <c r="B360" s="158" t="s">
        <v>1364</v>
      </c>
      <c r="C360" s="90">
        <v>11</v>
      </c>
      <c r="D360" s="90">
        <v>1</v>
      </c>
      <c r="E360" s="88" t="s">
        <v>454</v>
      </c>
      <c r="F360" s="88">
        <v>12</v>
      </c>
      <c r="G360" s="108" t="s">
        <v>1371</v>
      </c>
      <c r="H360" s="108" t="s">
        <v>1372</v>
      </c>
    </row>
    <row r="361" spans="1:8" ht="31.5" x14ac:dyDescent="0.25">
      <c r="A361" s="132" t="s">
        <v>1245</v>
      </c>
      <c r="B361" s="166" t="s">
        <v>1365</v>
      </c>
      <c r="C361" s="90">
        <v>17</v>
      </c>
      <c r="D361" s="90">
        <v>0.5</v>
      </c>
      <c r="E361" s="88" t="s">
        <v>886</v>
      </c>
      <c r="F361" s="88" t="s">
        <v>470</v>
      </c>
      <c r="G361" s="108" t="s">
        <v>1257</v>
      </c>
      <c r="H361" s="108" t="s">
        <v>1258</v>
      </c>
    </row>
    <row r="362" spans="1:8" ht="78.75" x14ac:dyDescent="0.25">
      <c r="A362" s="132" t="s">
        <v>1245</v>
      </c>
      <c r="B362" s="158" t="s">
        <v>1366</v>
      </c>
      <c r="C362" s="90">
        <v>27</v>
      </c>
      <c r="D362" s="90">
        <v>2</v>
      </c>
      <c r="E362" s="88" t="s">
        <v>822</v>
      </c>
      <c r="F362" s="88" t="s">
        <v>1373</v>
      </c>
      <c r="G362" s="108" t="s">
        <v>1374</v>
      </c>
      <c r="H362" s="108" t="s">
        <v>1381</v>
      </c>
    </row>
    <row r="363" spans="1:8" ht="110.25" x14ac:dyDescent="0.25">
      <c r="A363" s="132" t="s">
        <v>1245</v>
      </c>
      <c r="B363" s="158" t="s">
        <v>1367</v>
      </c>
      <c r="C363" s="90">
        <v>6</v>
      </c>
      <c r="D363" s="90">
        <v>0.5</v>
      </c>
      <c r="E363" s="88" t="s">
        <v>477</v>
      </c>
      <c r="F363" s="88" t="s">
        <v>459</v>
      </c>
      <c r="G363" s="108" t="s">
        <v>971</v>
      </c>
      <c r="H363" s="108" t="s">
        <v>1426</v>
      </c>
    </row>
    <row r="364" spans="1:8" ht="31.5" x14ac:dyDescent="0.25">
      <c r="A364" s="132" t="s">
        <v>1245</v>
      </c>
      <c r="B364" s="84" t="s">
        <v>440</v>
      </c>
      <c r="C364" s="85">
        <v>24</v>
      </c>
      <c r="D364" s="85">
        <v>2</v>
      </c>
      <c r="E364" s="33" t="s">
        <v>822</v>
      </c>
      <c r="F364" s="33" t="s">
        <v>459</v>
      </c>
      <c r="G364" s="66" t="s">
        <v>1263</v>
      </c>
      <c r="H364" s="66" t="s">
        <v>1264</v>
      </c>
    </row>
    <row r="365" spans="1:8" ht="31.5" x14ac:dyDescent="0.25">
      <c r="A365" s="132" t="s">
        <v>1245</v>
      </c>
      <c r="B365" s="84" t="s">
        <v>436</v>
      </c>
      <c r="C365" s="85">
        <v>13</v>
      </c>
      <c r="D365" s="85">
        <v>0.5</v>
      </c>
      <c r="E365" s="33" t="s">
        <v>822</v>
      </c>
      <c r="F365" s="33" t="s">
        <v>455</v>
      </c>
      <c r="G365" s="66" t="s">
        <v>1253</v>
      </c>
      <c r="H365" s="66" t="s">
        <v>1254</v>
      </c>
    </row>
    <row r="366" spans="1:8" ht="31.5" x14ac:dyDescent="0.25">
      <c r="A366" s="132" t="s">
        <v>1245</v>
      </c>
      <c r="B366" s="84" t="s">
        <v>434</v>
      </c>
      <c r="C366" s="85">
        <v>8</v>
      </c>
      <c r="D366" s="85" t="s">
        <v>1248</v>
      </c>
      <c r="E366" s="33" t="s">
        <v>822</v>
      </c>
      <c r="F366" s="33" t="s">
        <v>459</v>
      </c>
      <c r="G366" s="66" t="s">
        <v>1249</v>
      </c>
      <c r="H366" s="66" t="s">
        <v>1250</v>
      </c>
    </row>
    <row r="367" spans="1:8" ht="47.25" x14ac:dyDescent="0.25">
      <c r="A367" s="132" t="s">
        <v>1245</v>
      </c>
      <c r="B367" s="181" t="s">
        <v>1368</v>
      </c>
      <c r="C367" s="85">
        <v>12</v>
      </c>
      <c r="D367" s="85">
        <v>0.5</v>
      </c>
      <c r="E367" s="33" t="s">
        <v>450</v>
      </c>
      <c r="F367" s="33" t="s">
        <v>470</v>
      </c>
      <c r="G367" s="66" t="s">
        <v>1375</v>
      </c>
      <c r="H367" s="66" t="s">
        <v>1379</v>
      </c>
    </row>
    <row r="368" spans="1:8" ht="31.5" x14ac:dyDescent="0.25">
      <c r="A368" s="132" t="s">
        <v>1245</v>
      </c>
      <c r="B368" s="84" t="s">
        <v>435</v>
      </c>
      <c r="C368" s="85">
        <v>11</v>
      </c>
      <c r="D368" s="85">
        <v>1.5</v>
      </c>
      <c r="E368" s="33" t="s">
        <v>822</v>
      </c>
      <c r="F368" s="33" t="s">
        <v>463</v>
      </c>
      <c r="G368" s="66" t="s">
        <v>1251</v>
      </c>
      <c r="H368" s="66" t="s">
        <v>1252</v>
      </c>
    </row>
    <row r="369" spans="1:8" ht="63" x14ac:dyDescent="0.25">
      <c r="A369" s="132" t="s">
        <v>1245</v>
      </c>
      <c r="B369" s="181" t="s">
        <v>1369</v>
      </c>
      <c r="C369" s="85">
        <v>21</v>
      </c>
      <c r="D369" s="85">
        <v>1</v>
      </c>
      <c r="E369" s="33" t="s">
        <v>822</v>
      </c>
      <c r="F369" s="33" t="s">
        <v>745</v>
      </c>
      <c r="G369" s="66" t="s">
        <v>1376</v>
      </c>
      <c r="H369" s="66" t="s">
        <v>1380</v>
      </c>
    </row>
    <row r="370" spans="1:8" ht="47.25" x14ac:dyDescent="0.25">
      <c r="A370" s="132" t="s">
        <v>1245</v>
      </c>
      <c r="B370" s="181" t="s">
        <v>1370</v>
      </c>
      <c r="C370" s="85">
        <v>15</v>
      </c>
      <c r="D370" s="85">
        <v>1</v>
      </c>
      <c r="E370" s="33" t="s">
        <v>477</v>
      </c>
      <c r="F370" s="33" t="s">
        <v>470</v>
      </c>
      <c r="G370" s="66" t="s">
        <v>1377</v>
      </c>
      <c r="H370" s="66" t="s">
        <v>1378</v>
      </c>
    </row>
    <row r="371" spans="1:8" ht="32.25" thickBot="1" x14ac:dyDescent="0.3">
      <c r="A371" s="133" t="s">
        <v>1245</v>
      </c>
      <c r="B371" s="115" t="s">
        <v>433</v>
      </c>
      <c r="C371" s="116">
        <v>6</v>
      </c>
      <c r="D371" s="116">
        <v>1</v>
      </c>
      <c r="E371" s="117" t="s">
        <v>503</v>
      </c>
      <c r="F371" s="117" t="s">
        <v>463</v>
      </c>
      <c r="G371" s="91" t="s">
        <v>1246</v>
      </c>
      <c r="H371" s="91" t="s">
        <v>1247</v>
      </c>
    </row>
    <row r="372" spans="1:8" ht="78.75" x14ac:dyDescent="0.25">
      <c r="A372" s="209" t="s">
        <v>1289</v>
      </c>
      <c r="B372" s="62" t="s">
        <v>1291</v>
      </c>
      <c r="C372" s="57">
        <v>12</v>
      </c>
      <c r="D372" s="57">
        <v>0.5</v>
      </c>
      <c r="E372" s="29" t="s">
        <v>454</v>
      </c>
      <c r="F372" s="29" t="s">
        <v>455</v>
      </c>
      <c r="G372" s="63" t="s">
        <v>1337</v>
      </c>
      <c r="H372" s="63" t="s">
        <v>1341</v>
      </c>
    </row>
    <row r="373" spans="1:8" ht="78.75" x14ac:dyDescent="0.25">
      <c r="A373" s="135" t="s">
        <v>1289</v>
      </c>
      <c r="B373" s="64" t="s">
        <v>1295</v>
      </c>
      <c r="C373" s="65">
        <v>16</v>
      </c>
      <c r="D373" s="65">
        <v>0.5</v>
      </c>
      <c r="E373" s="33" t="s">
        <v>454</v>
      </c>
      <c r="F373" s="33" t="s">
        <v>455</v>
      </c>
      <c r="G373" s="66" t="s">
        <v>1338</v>
      </c>
      <c r="H373" s="66" t="s">
        <v>1342</v>
      </c>
    </row>
    <row r="374" spans="1:8" ht="78.75" x14ac:dyDescent="0.25">
      <c r="A374" s="135" t="s">
        <v>1289</v>
      </c>
      <c r="B374" s="64" t="s">
        <v>1294</v>
      </c>
      <c r="C374" s="65">
        <v>18</v>
      </c>
      <c r="D374" s="65">
        <v>0.5</v>
      </c>
      <c r="E374" s="33" t="s">
        <v>477</v>
      </c>
      <c r="F374" s="33" t="s">
        <v>454</v>
      </c>
      <c r="G374" s="66" t="s">
        <v>1339</v>
      </c>
      <c r="H374" s="66" t="s">
        <v>1343</v>
      </c>
    </row>
    <row r="375" spans="1:8" ht="94.5" x14ac:dyDescent="0.25">
      <c r="A375" s="135" t="s">
        <v>1289</v>
      </c>
      <c r="B375" s="64" t="s">
        <v>1296</v>
      </c>
      <c r="C375" s="65">
        <v>8</v>
      </c>
      <c r="D375" s="65">
        <v>1</v>
      </c>
      <c r="E375" s="33" t="s">
        <v>458</v>
      </c>
      <c r="F375" s="33" t="s">
        <v>454</v>
      </c>
      <c r="G375" s="66" t="s">
        <v>1340</v>
      </c>
      <c r="H375" s="66" t="s">
        <v>1344</v>
      </c>
    </row>
    <row r="376" spans="1:8" ht="141.75" x14ac:dyDescent="0.25">
      <c r="A376" s="135" t="s">
        <v>1289</v>
      </c>
      <c r="B376" s="64" t="s">
        <v>1297</v>
      </c>
      <c r="C376" s="65">
        <v>26</v>
      </c>
      <c r="D376" s="65">
        <v>0.5</v>
      </c>
      <c r="E376" s="33" t="s">
        <v>533</v>
      </c>
      <c r="F376" s="33" t="s">
        <v>463</v>
      </c>
      <c r="G376" s="66" t="s">
        <v>1345</v>
      </c>
      <c r="H376" s="66" t="s">
        <v>1350</v>
      </c>
    </row>
    <row r="377" spans="1:8" ht="63" x14ac:dyDescent="0.25">
      <c r="A377" s="135" t="s">
        <v>1289</v>
      </c>
      <c r="B377" s="64" t="s">
        <v>1298</v>
      </c>
      <c r="C377" s="65">
        <v>18</v>
      </c>
      <c r="D377" s="65">
        <v>0.5</v>
      </c>
      <c r="E377" s="33" t="s">
        <v>477</v>
      </c>
      <c r="F377" s="33" t="s">
        <v>454</v>
      </c>
      <c r="G377" s="66" t="s">
        <v>1346</v>
      </c>
      <c r="H377" s="66" t="s">
        <v>1349</v>
      </c>
    </row>
    <row r="378" spans="1:8" ht="47.25" x14ac:dyDescent="0.25">
      <c r="A378" s="135" t="s">
        <v>1289</v>
      </c>
      <c r="B378" s="64" t="s">
        <v>1299</v>
      </c>
      <c r="C378" s="65">
        <v>25</v>
      </c>
      <c r="D378" s="65">
        <v>2</v>
      </c>
      <c r="E378" s="33" t="s">
        <v>454</v>
      </c>
      <c r="F378" s="33" t="s">
        <v>470</v>
      </c>
      <c r="G378" s="66" t="s">
        <v>1347</v>
      </c>
      <c r="H378" s="66" t="s">
        <v>1348</v>
      </c>
    </row>
    <row r="379" spans="1:8" ht="110.25" x14ac:dyDescent="0.25">
      <c r="A379" s="135" t="s">
        <v>1289</v>
      </c>
      <c r="B379" s="64" t="s">
        <v>1300</v>
      </c>
      <c r="C379" s="65">
        <v>6</v>
      </c>
      <c r="D379" s="65">
        <v>0.5</v>
      </c>
      <c r="E379" s="33" t="s">
        <v>454</v>
      </c>
      <c r="F379" s="33" t="s">
        <v>455</v>
      </c>
      <c r="G379" s="66" t="s">
        <v>1351</v>
      </c>
      <c r="H379" s="66" t="s">
        <v>1354</v>
      </c>
    </row>
    <row r="380" spans="1:8" ht="94.5" x14ac:dyDescent="0.25">
      <c r="A380" s="135" t="s">
        <v>1289</v>
      </c>
      <c r="B380" s="64" t="s">
        <v>1302</v>
      </c>
      <c r="C380" s="65">
        <v>8</v>
      </c>
      <c r="D380" s="65">
        <v>0.5</v>
      </c>
      <c r="E380" s="33" t="s">
        <v>477</v>
      </c>
      <c r="F380" s="33" t="s">
        <v>463</v>
      </c>
      <c r="G380" s="66" t="s">
        <v>1352</v>
      </c>
      <c r="H380" s="66" t="s">
        <v>1355</v>
      </c>
    </row>
    <row r="381" spans="1:8" ht="63.75" thickBot="1" x14ac:dyDescent="0.3">
      <c r="A381" s="136" t="s">
        <v>1289</v>
      </c>
      <c r="B381" s="70" t="s">
        <v>1305</v>
      </c>
      <c r="C381" s="71">
        <v>29</v>
      </c>
      <c r="D381" s="71">
        <v>2</v>
      </c>
      <c r="E381" s="36" t="s">
        <v>477</v>
      </c>
      <c r="F381" s="36" t="s">
        <v>470</v>
      </c>
      <c r="G381" s="72" t="s">
        <v>1353</v>
      </c>
      <c r="H381" s="72" t="s">
        <v>1356</v>
      </c>
    </row>
    <row r="382" spans="1:8" ht="63" x14ac:dyDescent="0.25">
      <c r="A382" s="208" t="s">
        <v>1290</v>
      </c>
      <c r="B382" s="58" t="s">
        <v>1306</v>
      </c>
      <c r="C382" s="57">
        <v>6</v>
      </c>
      <c r="D382" s="57">
        <v>0.5</v>
      </c>
      <c r="E382" s="29" t="s">
        <v>450</v>
      </c>
      <c r="F382" s="29" t="s">
        <v>455</v>
      </c>
      <c r="G382" s="63" t="s">
        <v>1385</v>
      </c>
      <c r="H382" s="63" t="s">
        <v>1386</v>
      </c>
    </row>
    <row r="383" spans="1:8" ht="63" x14ac:dyDescent="0.25">
      <c r="A383" s="135" t="s">
        <v>1290</v>
      </c>
      <c r="B383" s="197" t="s">
        <v>1307</v>
      </c>
      <c r="C383" s="65">
        <v>6</v>
      </c>
      <c r="D383" s="65">
        <v>0.5</v>
      </c>
      <c r="E383" s="33" t="s">
        <v>477</v>
      </c>
      <c r="F383" s="33" t="s">
        <v>459</v>
      </c>
      <c r="G383" s="66" t="s">
        <v>1384</v>
      </c>
      <c r="H383" s="66" t="s">
        <v>1387</v>
      </c>
    </row>
    <row r="384" spans="1:8" ht="63" x14ac:dyDescent="0.25">
      <c r="A384" s="135" t="s">
        <v>1290</v>
      </c>
      <c r="B384" s="197" t="s">
        <v>1308</v>
      </c>
      <c r="C384" s="65">
        <v>11</v>
      </c>
      <c r="D384" s="65">
        <v>0.5</v>
      </c>
      <c r="E384" s="33" t="s">
        <v>454</v>
      </c>
      <c r="F384" s="33" t="s">
        <v>454</v>
      </c>
      <c r="G384" s="66" t="s">
        <v>1383</v>
      </c>
      <c r="H384" s="66" t="s">
        <v>1388</v>
      </c>
    </row>
    <row r="385" spans="1:8" ht="78.75" x14ac:dyDescent="0.25">
      <c r="A385" s="135" t="s">
        <v>1290</v>
      </c>
      <c r="B385" s="197" t="s">
        <v>1309</v>
      </c>
      <c r="C385" s="65">
        <v>7</v>
      </c>
      <c r="D385" s="65">
        <v>0.5</v>
      </c>
      <c r="E385" s="33" t="s">
        <v>450</v>
      </c>
      <c r="F385" s="33" t="s">
        <v>463</v>
      </c>
      <c r="G385" s="66" t="s">
        <v>1382</v>
      </c>
      <c r="H385" s="66" t="s">
        <v>1389</v>
      </c>
    </row>
    <row r="386" spans="1:8" ht="94.5" x14ac:dyDescent="0.25">
      <c r="A386" s="135" t="s">
        <v>1290</v>
      </c>
      <c r="B386" s="197" t="s">
        <v>1310</v>
      </c>
      <c r="C386" s="65">
        <v>25</v>
      </c>
      <c r="D386" s="65">
        <v>0.5</v>
      </c>
      <c r="E386" s="33" t="s">
        <v>454</v>
      </c>
      <c r="F386" s="33" t="s">
        <v>470</v>
      </c>
      <c r="G386" s="66" t="s">
        <v>1390</v>
      </c>
      <c r="H386" s="66" t="s">
        <v>1402</v>
      </c>
    </row>
    <row r="387" spans="1:8" ht="157.5" x14ac:dyDescent="0.25">
      <c r="A387" s="135" t="s">
        <v>1290</v>
      </c>
      <c r="B387" s="197" t="s">
        <v>1311</v>
      </c>
      <c r="C387" s="65">
        <v>22</v>
      </c>
      <c r="D387" s="65">
        <v>0.5</v>
      </c>
      <c r="E387" s="33" t="s">
        <v>454</v>
      </c>
      <c r="F387" s="33" t="s">
        <v>1393</v>
      </c>
      <c r="G387" s="66" t="s">
        <v>1391</v>
      </c>
      <c r="H387" s="66" t="s">
        <v>1394</v>
      </c>
    </row>
    <row r="388" spans="1:8" ht="94.5" x14ac:dyDescent="0.25">
      <c r="A388" s="135" t="s">
        <v>1290</v>
      </c>
      <c r="B388" s="197" t="s">
        <v>1312</v>
      </c>
      <c r="C388" s="65">
        <v>18</v>
      </c>
      <c r="D388" s="65">
        <v>1</v>
      </c>
      <c r="E388" s="33" t="s">
        <v>477</v>
      </c>
      <c r="F388" s="33" t="s">
        <v>470</v>
      </c>
      <c r="G388" s="66" t="s">
        <v>1392</v>
      </c>
      <c r="H388" s="66" t="s">
        <v>1396</v>
      </c>
    </row>
    <row r="389" spans="1:8" ht="284.25" customHeight="1" x14ac:dyDescent="0.25">
      <c r="A389" s="135" t="s">
        <v>1290</v>
      </c>
      <c r="B389" s="197" t="s">
        <v>1314</v>
      </c>
      <c r="C389" s="65">
        <v>28</v>
      </c>
      <c r="D389" s="65">
        <v>3</v>
      </c>
      <c r="E389" s="33" t="s">
        <v>454</v>
      </c>
      <c r="F389" s="33" t="s">
        <v>463</v>
      </c>
      <c r="G389" s="66" t="s">
        <v>1395</v>
      </c>
      <c r="H389" s="66" t="s">
        <v>1401</v>
      </c>
    </row>
    <row r="390" spans="1:8" ht="78.75" x14ac:dyDescent="0.25">
      <c r="A390" s="135" t="s">
        <v>1290</v>
      </c>
      <c r="B390" s="197" t="s">
        <v>1313</v>
      </c>
      <c r="C390" s="65">
        <v>21</v>
      </c>
      <c r="D390" s="65">
        <v>0.5</v>
      </c>
      <c r="E390" s="33" t="s">
        <v>454</v>
      </c>
      <c r="F390" s="33" t="s">
        <v>470</v>
      </c>
      <c r="G390" s="66" t="s">
        <v>1397</v>
      </c>
      <c r="H390" s="66" t="s">
        <v>1398</v>
      </c>
    </row>
    <row r="391" spans="1:8" ht="79.5" thickBot="1" x14ac:dyDescent="0.3">
      <c r="A391" s="135" t="s">
        <v>1290</v>
      </c>
      <c r="B391" s="198" t="s">
        <v>1315</v>
      </c>
      <c r="C391" s="71">
        <v>14</v>
      </c>
      <c r="D391" s="71">
        <v>1</v>
      </c>
      <c r="E391" s="36" t="s">
        <v>454</v>
      </c>
      <c r="F391" s="36" t="s">
        <v>455</v>
      </c>
      <c r="G391" s="72" t="s">
        <v>1399</v>
      </c>
      <c r="H391" s="72" t="s">
        <v>1400</v>
      </c>
    </row>
    <row r="392" spans="1:8" ht="47.25" x14ac:dyDescent="0.25">
      <c r="A392" s="209" t="s">
        <v>1322</v>
      </c>
      <c r="B392" s="58" t="s">
        <v>1326</v>
      </c>
      <c r="C392" s="57">
        <v>18</v>
      </c>
      <c r="D392" s="57">
        <v>1</v>
      </c>
      <c r="E392" s="29" t="s">
        <v>822</v>
      </c>
      <c r="F392" s="29" t="s">
        <v>463</v>
      </c>
      <c r="G392" s="63" t="s">
        <v>1410</v>
      </c>
      <c r="H392" s="63" t="s">
        <v>1414</v>
      </c>
    </row>
    <row r="393" spans="1:8" ht="63" x14ac:dyDescent="0.25">
      <c r="A393" s="135" t="s">
        <v>1322</v>
      </c>
      <c r="B393" s="197" t="s">
        <v>1327</v>
      </c>
      <c r="C393" s="65">
        <v>6</v>
      </c>
      <c r="D393" s="65">
        <v>0.5</v>
      </c>
      <c r="E393" s="33" t="s">
        <v>477</v>
      </c>
      <c r="F393" s="33" t="s">
        <v>459</v>
      </c>
      <c r="G393" s="66" t="s">
        <v>1411</v>
      </c>
      <c r="H393" s="66" t="s">
        <v>1417</v>
      </c>
    </row>
    <row r="394" spans="1:8" ht="31.5" x14ac:dyDescent="0.25">
      <c r="A394" s="135" t="s">
        <v>1322</v>
      </c>
      <c r="B394" s="197" t="s">
        <v>1328</v>
      </c>
      <c r="C394" s="65">
        <v>30</v>
      </c>
      <c r="D394" s="65">
        <v>1</v>
      </c>
      <c r="E394" s="33" t="s">
        <v>822</v>
      </c>
      <c r="F394" s="33" t="s">
        <v>1415</v>
      </c>
      <c r="G394" s="66" t="s">
        <v>1412</v>
      </c>
      <c r="H394" s="66" t="s">
        <v>1416</v>
      </c>
    </row>
    <row r="395" spans="1:8" ht="94.5" x14ac:dyDescent="0.25">
      <c r="A395" s="135" t="s">
        <v>1322</v>
      </c>
      <c r="B395" s="197" t="s">
        <v>1330</v>
      </c>
      <c r="C395" s="65">
        <v>18</v>
      </c>
      <c r="D395" s="65">
        <v>0.5</v>
      </c>
      <c r="E395" s="33" t="s">
        <v>477</v>
      </c>
      <c r="F395" s="33" t="s">
        <v>1393</v>
      </c>
      <c r="G395" s="66" t="s">
        <v>1413</v>
      </c>
      <c r="H395" s="66" t="s">
        <v>1418</v>
      </c>
    </row>
    <row r="396" spans="1:8" ht="47.25" x14ac:dyDescent="0.25">
      <c r="A396" s="135" t="s">
        <v>1322</v>
      </c>
      <c r="B396" s="197" t="s">
        <v>1331</v>
      </c>
      <c r="C396" s="65">
        <v>7</v>
      </c>
      <c r="D396" s="65">
        <v>1</v>
      </c>
      <c r="E396" s="33" t="s">
        <v>454</v>
      </c>
      <c r="F396" s="33" t="s">
        <v>463</v>
      </c>
      <c r="G396" s="66" t="s">
        <v>1409</v>
      </c>
      <c r="H396" s="66" t="s">
        <v>1419</v>
      </c>
    </row>
    <row r="397" spans="1:8" ht="31.5" x14ac:dyDescent="0.25">
      <c r="A397" s="135" t="s">
        <v>1322</v>
      </c>
      <c r="B397" s="197" t="s">
        <v>1329</v>
      </c>
      <c r="C397" s="65">
        <v>15</v>
      </c>
      <c r="D397" s="65">
        <v>0.5</v>
      </c>
      <c r="E397" s="33" t="s">
        <v>822</v>
      </c>
      <c r="F397" s="33" t="s">
        <v>1415</v>
      </c>
      <c r="G397" s="66" t="s">
        <v>1408</v>
      </c>
      <c r="H397" s="66" t="s">
        <v>1420</v>
      </c>
    </row>
    <row r="398" spans="1:8" ht="47.25" x14ac:dyDescent="0.25">
      <c r="A398" s="135" t="s">
        <v>1322</v>
      </c>
      <c r="B398" s="197" t="s">
        <v>1332</v>
      </c>
      <c r="C398" s="65">
        <v>20</v>
      </c>
      <c r="D398" s="65">
        <v>2</v>
      </c>
      <c r="E398" s="33" t="s">
        <v>1227</v>
      </c>
      <c r="F398" s="33" t="s">
        <v>1415</v>
      </c>
      <c r="G398" s="66" t="s">
        <v>1407</v>
      </c>
      <c r="H398" s="66" t="s">
        <v>1421</v>
      </c>
    </row>
    <row r="399" spans="1:8" ht="126" x14ac:dyDescent="0.25">
      <c r="A399" s="135" t="s">
        <v>1322</v>
      </c>
      <c r="B399" s="197" t="s">
        <v>1334</v>
      </c>
      <c r="C399" s="65">
        <v>11</v>
      </c>
      <c r="D399" s="65">
        <v>2</v>
      </c>
      <c r="E399" s="33" t="s">
        <v>454</v>
      </c>
      <c r="F399" s="33" t="s">
        <v>463</v>
      </c>
      <c r="G399" s="66" t="s">
        <v>1406</v>
      </c>
      <c r="H399" s="66" t="s">
        <v>1422</v>
      </c>
    </row>
    <row r="400" spans="1:8" ht="78.75" x14ac:dyDescent="0.25">
      <c r="A400" s="135" t="s">
        <v>1322</v>
      </c>
      <c r="B400" s="197" t="s">
        <v>1336</v>
      </c>
      <c r="C400" s="65">
        <v>10</v>
      </c>
      <c r="D400" s="65">
        <v>0.5</v>
      </c>
      <c r="E400" s="33" t="s">
        <v>822</v>
      </c>
      <c r="F400" s="33" t="s">
        <v>1393</v>
      </c>
      <c r="G400" s="66" t="s">
        <v>1405</v>
      </c>
      <c r="H400" s="66" t="s">
        <v>1423</v>
      </c>
    </row>
    <row r="401" spans="1:8" ht="126" x14ac:dyDescent="0.25">
      <c r="A401" s="135" t="s">
        <v>1322</v>
      </c>
      <c r="B401" s="197" t="s">
        <v>1333</v>
      </c>
      <c r="C401" s="65">
        <v>25</v>
      </c>
      <c r="D401" s="65">
        <v>2</v>
      </c>
      <c r="E401" s="33" t="s">
        <v>454</v>
      </c>
      <c r="F401" s="33" t="s">
        <v>470</v>
      </c>
      <c r="G401" s="66" t="s">
        <v>1404</v>
      </c>
      <c r="H401" s="66" t="s">
        <v>1424</v>
      </c>
    </row>
    <row r="402" spans="1:8" ht="79.5" thickBot="1" x14ac:dyDescent="0.3">
      <c r="A402" s="135" t="s">
        <v>1322</v>
      </c>
      <c r="B402" s="198" t="s">
        <v>1335</v>
      </c>
      <c r="C402" s="71">
        <v>18</v>
      </c>
      <c r="D402" s="71">
        <v>0.5</v>
      </c>
      <c r="E402" s="36" t="s">
        <v>454</v>
      </c>
      <c r="F402" s="36" t="s">
        <v>459</v>
      </c>
      <c r="G402" s="72" t="s">
        <v>1403</v>
      </c>
      <c r="H402" s="72" t="s">
        <v>1425</v>
      </c>
    </row>
    <row r="403" spans="1:8" ht="78.75" x14ac:dyDescent="0.25">
      <c r="A403" s="137" t="s">
        <v>1222</v>
      </c>
      <c r="B403" s="165" t="s">
        <v>429</v>
      </c>
      <c r="C403" s="83">
        <v>20</v>
      </c>
      <c r="D403" s="83">
        <v>0.5</v>
      </c>
      <c r="E403" s="29" t="s">
        <v>1236</v>
      </c>
      <c r="F403" s="29" t="s">
        <v>455</v>
      </c>
      <c r="G403" s="63" t="s">
        <v>1237</v>
      </c>
      <c r="H403" s="63" t="s">
        <v>1238</v>
      </c>
    </row>
    <row r="404" spans="1:8" ht="31.5" x14ac:dyDescent="0.25">
      <c r="A404" s="132" t="s">
        <v>1222</v>
      </c>
      <c r="B404" s="166" t="s">
        <v>424</v>
      </c>
      <c r="C404" s="85">
        <v>9</v>
      </c>
      <c r="D404" s="85">
        <v>1</v>
      </c>
      <c r="E404" s="33" t="s">
        <v>503</v>
      </c>
      <c r="F404" s="33" t="s">
        <v>463</v>
      </c>
      <c r="G404" s="66" t="s">
        <v>1225</v>
      </c>
      <c r="H404" s="66" t="s">
        <v>1226</v>
      </c>
    </row>
    <row r="405" spans="1:8" ht="31.5" x14ac:dyDescent="0.25">
      <c r="A405" s="132" t="s">
        <v>1222</v>
      </c>
      <c r="B405" s="166" t="s">
        <v>425</v>
      </c>
      <c r="C405" s="85">
        <v>12</v>
      </c>
      <c r="D405" s="85">
        <v>2</v>
      </c>
      <c r="E405" s="33" t="s">
        <v>1227</v>
      </c>
      <c r="F405" s="33" t="s">
        <v>459</v>
      </c>
      <c r="G405" s="66" t="s">
        <v>1228</v>
      </c>
      <c r="H405" s="66" t="s">
        <v>1229</v>
      </c>
    </row>
    <row r="406" spans="1:8" ht="31.5" x14ac:dyDescent="0.25">
      <c r="A406" s="132" t="s">
        <v>1222</v>
      </c>
      <c r="B406" s="166" t="s">
        <v>431</v>
      </c>
      <c r="C406" s="85">
        <v>25</v>
      </c>
      <c r="D406" s="85">
        <v>2</v>
      </c>
      <c r="E406" s="33" t="s">
        <v>1227</v>
      </c>
      <c r="F406" s="33" t="s">
        <v>459</v>
      </c>
      <c r="G406" s="66" t="s">
        <v>1241</v>
      </c>
      <c r="H406" s="66" t="s">
        <v>1242</v>
      </c>
    </row>
    <row r="407" spans="1:8" ht="63" x14ac:dyDescent="0.25">
      <c r="A407" s="132" t="s">
        <v>1222</v>
      </c>
      <c r="B407" s="166" t="s">
        <v>428</v>
      </c>
      <c r="C407" s="85">
        <v>17</v>
      </c>
      <c r="D407" s="85">
        <v>1</v>
      </c>
      <c r="E407" s="33" t="s">
        <v>454</v>
      </c>
      <c r="F407" s="33" t="s">
        <v>463</v>
      </c>
      <c r="G407" s="66" t="s">
        <v>1234</v>
      </c>
      <c r="H407" s="66" t="s">
        <v>1235</v>
      </c>
    </row>
    <row r="408" spans="1:8" ht="63" x14ac:dyDescent="0.25">
      <c r="A408" s="132" t="s">
        <v>1222</v>
      </c>
      <c r="B408" s="166" t="s">
        <v>432</v>
      </c>
      <c r="C408" s="85">
        <v>27</v>
      </c>
      <c r="D408" s="85">
        <v>0.5</v>
      </c>
      <c r="E408" s="33" t="s">
        <v>822</v>
      </c>
      <c r="F408" s="33" t="s">
        <v>463</v>
      </c>
      <c r="G408" s="66" t="s">
        <v>1243</v>
      </c>
      <c r="H408" s="66" t="s">
        <v>1244</v>
      </c>
    </row>
    <row r="409" spans="1:8" ht="31.5" x14ac:dyDescent="0.25">
      <c r="A409" s="132" t="s">
        <v>1222</v>
      </c>
      <c r="B409" s="166" t="s">
        <v>426</v>
      </c>
      <c r="C409" s="85">
        <v>13</v>
      </c>
      <c r="D409" s="85">
        <v>0.5</v>
      </c>
      <c r="E409" s="33" t="s">
        <v>822</v>
      </c>
      <c r="F409" s="33" t="s">
        <v>470</v>
      </c>
      <c r="G409" s="66" t="s">
        <v>1230</v>
      </c>
      <c r="H409" s="66" t="s">
        <v>1231</v>
      </c>
    </row>
    <row r="410" spans="1:8" ht="47.25" x14ac:dyDescent="0.25">
      <c r="A410" s="132" t="s">
        <v>1222</v>
      </c>
      <c r="B410" s="166" t="s">
        <v>427</v>
      </c>
      <c r="C410" s="85">
        <v>16</v>
      </c>
      <c r="D410" s="85">
        <v>1</v>
      </c>
      <c r="E410" s="33" t="s">
        <v>454</v>
      </c>
      <c r="F410" s="33" t="s">
        <v>470</v>
      </c>
      <c r="G410" s="66" t="s">
        <v>1232</v>
      </c>
      <c r="H410" s="66" t="s">
        <v>1233</v>
      </c>
    </row>
    <row r="411" spans="1:8" ht="47.25" x14ac:dyDescent="0.25">
      <c r="A411" s="132" t="s">
        <v>1222</v>
      </c>
      <c r="B411" s="166" t="s">
        <v>1303</v>
      </c>
      <c r="C411" s="85">
        <v>7</v>
      </c>
      <c r="D411" s="85">
        <v>0.5</v>
      </c>
      <c r="E411" s="33" t="s">
        <v>822</v>
      </c>
      <c r="F411" s="33" t="s">
        <v>470</v>
      </c>
      <c r="G411" s="66" t="s">
        <v>1223</v>
      </c>
      <c r="H411" s="66" t="s">
        <v>1224</v>
      </c>
    </row>
    <row r="412" spans="1:8" ht="95.25" thickBot="1" x14ac:dyDescent="0.3">
      <c r="A412" s="138" t="s">
        <v>1222</v>
      </c>
      <c r="B412" s="167" t="s">
        <v>430</v>
      </c>
      <c r="C412" s="87">
        <v>24</v>
      </c>
      <c r="D412" s="87">
        <v>1</v>
      </c>
      <c r="E412" s="36" t="s">
        <v>822</v>
      </c>
      <c r="F412" s="36" t="s">
        <v>512</v>
      </c>
      <c r="G412" s="72" t="s">
        <v>1239</v>
      </c>
      <c r="H412" s="72" t="s">
        <v>1240</v>
      </c>
    </row>
  </sheetData>
  <sortState ref="A356:H412">
    <sortCondition ref="A356:A412"/>
    <sortCondition ref="B356:B412"/>
  </sortState>
  <mergeCells count="1">
    <mergeCell ref="J9:K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9</vt:i4>
      </vt:variant>
    </vt:vector>
  </HeadingPairs>
  <TitlesOfParts>
    <vt:vector size="16" baseType="lpstr">
      <vt:lpstr>Magie Commune</vt:lpstr>
      <vt:lpstr>Magie mineure</vt:lpstr>
      <vt:lpstr>Science de la magie</vt:lpstr>
      <vt:lpstr>Inspiration divine</vt:lpstr>
      <vt:lpstr>Sombre savoir</vt:lpstr>
      <vt:lpstr>Liste de sorts</vt:lpstr>
      <vt:lpstr>Description sorts</vt:lpstr>
      <vt:lpstr>Domainedivins</vt:lpstr>
      <vt:lpstr>Domainesmagies</vt:lpstr>
      <vt:lpstr>Liste_Inspiration_divine</vt:lpstr>
      <vt:lpstr>Liste_Sciences_de_la_magie</vt:lpstr>
      <vt:lpstr>Listes_sombres_savoirs</vt:lpstr>
      <vt:lpstr>Magiecommune</vt:lpstr>
      <vt:lpstr>Magiecommunedivine</vt:lpstr>
      <vt:lpstr>Magiemineure</vt:lpstr>
      <vt:lpstr>Sombressavoirs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dc:creator>
  <cp:lastModifiedBy>CHRETIEN, Alexandre (ALTEN) [FR]</cp:lastModifiedBy>
  <dcterms:created xsi:type="dcterms:W3CDTF">2015-10-28T15:42:15Z</dcterms:created>
  <dcterms:modified xsi:type="dcterms:W3CDTF">2018-08-06T06:37:12Z</dcterms:modified>
</cp:coreProperties>
</file>